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5" windowWidth="16140" windowHeight="10110" activeTab="5"/>
  </bookViews>
  <sheets>
    <sheet name="bisection" sheetId="1" r:id="rId1"/>
    <sheet name="false-position" sheetId="2" r:id="rId2"/>
    <sheet name="comparison" sheetId="3" r:id="rId3"/>
    <sheet name="Bi-section" sheetId="4" r:id="rId4"/>
    <sheet name="Secant" sheetId="5" r:id="rId5"/>
    <sheet name="NewtonRaphson" sheetId="6" r:id="rId6"/>
    <sheet name="Newton" sheetId="7" r:id="rId7"/>
    <sheet name="Bisection1" sheetId="8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F7" i="8"/>
  <c r="D7"/>
  <c r="B7"/>
  <c r="E7" s="1"/>
  <c r="E83" i="7"/>
  <c r="D83"/>
  <c r="C84" s="1"/>
  <c r="D60"/>
  <c r="D59"/>
  <c r="D58"/>
  <c r="D57"/>
  <c r="D56"/>
  <c r="D55"/>
  <c r="D54"/>
  <c r="D53"/>
  <c r="D52"/>
  <c r="D51"/>
  <c r="D50"/>
  <c r="E16"/>
  <c r="D16"/>
  <c r="C17" s="1"/>
  <c r="A8" i="8" l="1"/>
  <c r="C8"/>
  <c r="F8" s="1"/>
  <c r="D17" i="7"/>
  <c r="E17"/>
  <c r="C18" s="1"/>
  <c r="F84"/>
  <c r="D84"/>
  <c r="C85" s="1"/>
  <c r="E84"/>
  <c r="B8" i="8" l="1"/>
  <c r="D8"/>
  <c r="D18" i="7"/>
  <c r="E18"/>
  <c r="C19"/>
  <c r="F85"/>
  <c r="G85" s="1"/>
  <c r="D85"/>
  <c r="C86" s="1"/>
  <c r="E85"/>
  <c r="E8" i="8" l="1"/>
  <c r="C9" s="1"/>
  <c r="F9" s="1"/>
  <c r="G8"/>
  <c r="A9"/>
  <c r="E86" i="7"/>
  <c r="F86"/>
  <c r="G86" s="1"/>
  <c r="D86"/>
  <c r="C87" s="1"/>
  <c r="E19"/>
  <c r="D19"/>
  <c r="C20" s="1"/>
  <c r="B9" i="8" l="1"/>
  <c r="D9"/>
  <c r="D87" i="7"/>
  <c r="E87"/>
  <c r="F87"/>
  <c r="G87" s="1"/>
  <c r="D20"/>
  <c r="E20"/>
  <c r="G9" i="8" l="1"/>
  <c r="H9" s="1"/>
  <c r="E9"/>
  <c r="A10" s="1"/>
  <c r="B10" l="1"/>
  <c r="D10"/>
  <c r="C10"/>
  <c r="F10" s="1"/>
  <c r="G10" l="1"/>
  <c r="H10" s="1"/>
  <c r="E10"/>
  <c r="C11" s="1"/>
  <c r="F11" s="1"/>
  <c r="A11" l="1"/>
  <c r="B11" l="1"/>
  <c r="D11"/>
  <c r="G11" l="1"/>
  <c r="H11" s="1"/>
  <c r="E11"/>
  <c r="C12" s="1"/>
  <c r="F12" s="1"/>
  <c r="A12" l="1"/>
  <c r="B12" l="1"/>
  <c r="D12"/>
  <c r="A13" l="1"/>
  <c r="G12"/>
  <c r="H12" s="1"/>
  <c r="E12"/>
  <c r="C13" s="1"/>
  <c r="F13" s="1"/>
  <c r="B13" l="1"/>
  <c r="D13"/>
  <c r="G13" l="1"/>
  <c r="H13" s="1"/>
  <c r="E13"/>
  <c r="C14" s="1"/>
  <c r="F14" s="1"/>
  <c r="A14" l="1"/>
  <c r="B14" l="1"/>
  <c r="D14"/>
  <c r="G14" l="1"/>
  <c r="H14" s="1"/>
  <c r="E14"/>
  <c r="C15" s="1"/>
  <c r="F15" s="1"/>
  <c r="A15" l="1"/>
  <c r="B15" l="1"/>
  <c r="D15"/>
  <c r="F7" i="6"/>
  <c r="F6"/>
  <c r="I6" s="1"/>
  <c r="G6"/>
  <c r="G15" i="8" l="1"/>
  <c r="H15" s="1"/>
  <c r="E15"/>
  <c r="C16" s="1"/>
  <c r="F16" s="1"/>
  <c r="E7" i="6"/>
  <c r="J6"/>
  <c r="D30" i="5"/>
  <c r="E30"/>
  <c r="D31"/>
  <c r="E29"/>
  <c r="D29"/>
  <c r="B30"/>
  <c r="G29"/>
  <c r="G16"/>
  <c r="G17"/>
  <c r="G18"/>
  <c r="G19"/>
  <c r="G20"/>
  <c r="G21"/>
  <c r="G22"/>
  <c r="G15"/>
  <c r="E22"/>
  <c r="F23"/>
  <c r="B20"/>
  <c r="D20" s="1"/>
  <c r="C20"/>
  <c r="B21" s="1"/>
  <c r="D21" s="1"/>
  <c r="B17"/>
  <c r="C17"/>
  <c r="B18" s="1"/>
  <c r="D18" s="1"/>
  <c r="D16"/>
  <c r="E16"/>
  <c r="F16" s="1"/>
  <c r="D17"/>
  <c r="E17"/>
  <c r="C16"/>
  <c r="B16"/>
  <c r="F15"/>
  <c r="E15"/>
  <c r="D15"/>
  <c r="A16" i="8" l="1"/>
  <c r="G7" i="6"/>
  <c r="I7" s="1"/>
  <c r="F29" i="5"/>
  <c r="C30" s="1"/>
  <c r="G30" s="1"/>
  <c r="B31"/>
  <c r="F30"/>
  <c r="C31" s="1"/>
  <c r="E31" s="1"/>
  <c r="E20"/>
  <c r="F20" s="1"/>
  <c r="C21" s="1"/>
  <c r="F17"/>
  <c r="C18" s="1"/>
  <c r="J12" i="4"/>
  <c r="J13"/>
  <c r="J14"/>
  <c r="J15"/>
  <c r="J16"/>
  <c r="J17"/>
  <c r="J18"/>
  <c r="J19"/>
  <c r="J20"/>
  <c r="J11"/>
  <c r="N29"/>
  <c r="L26"/>
  <c r="L24"/>
  <c r="G11"/>
  <c r="G10"/>
  <c r="E10"/>
  <c r="D10"/>
  <c r="K25"/>
  <c r="K26" s="1"/>
  <c r="C25"/>
  <c r="N24"/>
  <c r="F10"/>
  <c r="M24" s="1"/>
  <c r="D10" i="1"/>
  <c r="E10"/>
  <c r="F10"/>
  <c r="G10"/>
  <c r="H10" s="1"/>
  <c r="B11" s="1"/>
  <c r="I10"/>
  <c r="J10" s="1"/>
  <c r="L24"/>
  <c r="M24"/>
  <c r="N24"/>
  <c r="C25"/>
  <c r="K25"/>
  <c r="L25" s="1"/>
  <c r="K26"/>
  <c r="L26" s="1"/>
  <c r="K27"/>
  <c r="L27" s="1"/>
  <c r="K28"/>
  <c r="L28" s="1"/>
  <c r="K29"/>
  <c r="L29" s="1"/>
  <c r="K30"/>
  <c r="L30" s="1"/>
  <c r="K31"/>
  <c r="L31" s="1"/>
  <c r="K32"/>
  <c r="L32" s="1"/>
  <c r="K33"/>
  <c r="L33" s="1"/>
  <c r="K34"/>
  <c r="L34" s="1"/>
  <c r="K35"/>
  <c r="K36" s="1"/>
  <c r="B8" i="3"/>
  <c r="C8"/>
  <c r="D8" i="2"/>
  <c r="E8"/>
  <c r="F8"/>
  <c r="G8" s="1"/>
  <c r="L21"/>
  <c r="M21"/>
  <c r="K22"/>
  <c r="L22" s="1"/>
  <c r="C23"/>
  <c r="B16" i="8" l="1"/>
  <c r="D16"/>
  <c r="E8" i="6"/>
  <c r="F8" s="1"/>
  <c r="J7"/>
  <c r="B32" i="5"/>
  <c r="D32" s="1"/>
  <c r="F31"/>
  <c r="C32" s="1"/>
  <c r="E32" s="1"/>
  <c r="G31"/>
  <c r="B22"/>
  <c r="D22" s="1"/>
  <c r="F21"/>
  <c r="C22" s="1"/>
  <c r="E21"/>
  <c r="B19"/>
  <c r="D19" s="1"/>
  <c r="E18"/>
  <c r="F18" s="1"/>
  <c r="C19" s="1"/>
  <c r="E19" s="1"/>
  <c r="L25" i="4"/>
  <c r="I10"/>
  <c r="C11" s="1"/>
  <c r="E11" s="1"/>
  <c r="K27"/>
  <c r="L27" s="1"/>
  <c r="H10"/>
  <c r="B11" s="1"/>
  <c r="D11" s="1"/>
  <c r="H8" i="2"/>
  <c r="B9" s="1"/>
  <c r="D9" s="1"/>
  <c r="E8" i="3"/>
  <c r="N21" i="2"/>
  <c r="I8"/>
  <c r="K37" i="1"/>
  <c r="L36"/>
  <c r="D11"/>
  <c r="K23" i="2"/>
  <c r="C11" i="1"/>
  <c r="E11" s="1"/>
  <c r="D8" i="3"/>
  <c r="L35" i="1"/>
  <c r="G16" i="8" l="1"/>
  <c r="H16" s="1"/>
  <c r="E16"/>
  <c r="G8" i="6"/>
  <c r="G32" i="5"/>
  <c r="B33"/>
  <c r="D33" s="1"/>
  <c r="F32"/>
  <c r="C33" s="1"/>
  <c r="E33" s="1"/>
  <c r="B23"/>
  <c r="D23" s="1"/>
  <c r="F22"/>
  <c r="C23" s="1"/>
  <c r="F19"/>
  <c r="K28" i="4"/>
  <c r="L28" s="1"/>
  <c r="F11"/>
  <c r="F11" i="1"/>
  <c r="L23" i="2"/>
  <c r="K24"/>
  <c r="K38" i="1"/>
  <c r="L37"/>
  <c r="C9" i="2"/>
  <c r="J8"/>
  <c r="I8" i="6" l="1"/>
  <c r="E9" s="1"/>
  <c r="F9" s="1"/>
  <c r="B34" i="5"/>
  <c r="D34" s="1"/>
  <c r="F33"/>
  <c r="C34" s="1"/>
  <c r="E34" s="1"/>
  <c r="G33"/>
  <c r="E23"/>
  <c r="M25" i="4"/>
  <c r="N25"/>
  <c r="K29"/>
  <c r="L29" s="1"/>
  <c r="K25" i="2"/>
  <c r="L24"/>
  <c r="E9"/>
  <c r="F9" s="1"/>
  <c r="K39" i="1"/>
  <c r="L38"/>
  <c r="M25"/>
  <c r="B9" i="3"/>
  <c r="G11" i="1"/>
  <c r="J8" i="6" l="1"/>
  <c r="G9"/>
  <c r="I9" s="1"/>
  <c r="G34" i="5"/>
  <c r="B35"/>
  <c r="D35" s="1"/>
  <c r="F34"/>
  <c r="C35" s="1"/>
  <c r="E35" s="1"/>
  <c r="K30" i="4"/>
  <c r="L30" s="1"/>
  <c r="H11"/>
  <c r="B12" s="1"/>
  <c r="D12" s="1"/>
  <c r="I11"/>
  <c r="G9" i="2"/>
  <c r="D9" i="3"/>
  <c r="M22" i="2"/>
  <c r="N25" i="1"/>
  <c r="C9" i="3"/>
  <c r="I11" i="1"/>
  <c r="H11"/>
  <c r="B12" s="1"/>
  <c r="K40"/>
  <c r="L39"/>
  <c r="L25" i="2"/>
  <c r="K26"/>
  <c r="E10" i="6" l="1"/>
  <c r="F10" s="1"/>
  <c r="J9"/>
  <c r="B36" i="5"/>
  <c r="D36" s="1"/>
  <c r="F35"/>
  <c r="C36" s="1"/>
  <c r="E36" s="1"/>
  <c r="G35"/>
  <c r="C12" i="4"/>
  <c r="E12" s="1"/>
  <c r="K31"/>
  <c r="L31" s="1"/>
  <c r="F12"/>
  <c r="G12" s="1"/>
  <c r="L26" i="2"/>
  <c r="K27"/>
  <c r="D12" i="1"/>
  <c r="E9" i="3"/>
  <c r="N22" i="2"/>
  <c r="H9"/>
  <c r="B10" s="1"/>
  <c r="D10" s="1"/>
  <c r="I9"/>
  <c r="J11" i="1"/>
  <c r="C12"/>
  <c r="E12" s="1"/>
  <c r="K41"/>
  <c r="L40"/>
  <c r="G10" i="6" l="1"/>
  <c r="G36" i="5"/>
  <c r="F36"/>
  <c r="M26" i="4"/>
  <c r="N26"/>
  <c r="K32"/>
  <c r="L32" s="1"/>
  <c r="L27" i="2"/>
  <c r="K28"/>
  <c r="K42" i="1"/>
  <c r="L41"/>
  <c r="J9" i="2"/>
  <c r="C10"/>
  <c r="F12" i="1"/>
  <c r="I10" i="6" l="1"/>
  <c r="J10" s="1"/>
  <c r="I12" i="4"/>
  <c r="C13" s="1"/>
  <c r="E13" s="1"/>
  <c r="K33"/>
  <c r="L33" s="1"/>
  <c r="H12"/>
  <c r="B13" s="1"/>
  <c r="D13" s="1"/>
  <c r="F10" i="2"/>
  <c r="E10"/>
  <c r="K29"/>
  <c r="L28"/>
  <c r="M26" i="1"/>
  <c r="B10" i="3"/>
  <c r="G12" i="1"/>
  <c r="K43"/>
  <c r="L42"/>
  <c r="E11" i="6" l="1"/>
  <c r="F11" s="1"/>
  <c r="K34" i="4"/>
  <c r="L34" s="1"/>
  <c r="F13"/>
  <c r="G13" s="1"/>
  <c r="K44" i="1"/>
  <c r="L43"/>
  <c r="M23" i="2"/>
  <c r="D10" i="3"/>
  <c r="G10" i="2"/>
  <c r="N26" i="1"/>
  <c r="C10" i="3"/>
  <c r="H12" i="1"/>
  <c r="B13" s="1"/>
  <c r="I12"/>
  <c r="L29" i="2"/>
  <c r="K30"/>
  <c r="G11" i="6" l="1"/>
  <c r="I11"/>
  <c r="E12" s="1"/>
  <c r="F12" s="1"/>
  <c r="M27" i="4"/>
  <c r="N27"/>
  <c r="K35"/>
  <c r="L35" s="1"/>
  <c r="C13" i="1"/>
  <c r="E13" s="1"/>
  <c r="J12"/>
  <c r="E10" i="3"/>
  <c r="N23" i="2"/>
  <c r="H10"/>
  <c r="B11" s="1"/>
  <c r="D11" s="1"/>
  <c r="I10"/>
  <c r="K45" i="1"/>
  <c r="L44"/>
  <c r="L30" i="2"/>
  <c r="K31"/>
  <c r="D13" i="1"/>
  <c r="F13"/>
  <c r="J11" i="6" l="1"/>
  <c r="G12"/>
  <c r="I12" s="1"/>
  <c r="J12" s="1"/>
  <c r="K36" i="4"/>
  <c r="L36" s="1"/>
  <c r="I13"/>
  <c r="H13"/>
  <c r="B14" s="1"/>
  <c r="D14" s="1"/>
  <c r="K32" i="2"/>
  <c r="L31"/>
  <c r="J10"/>
  <c r="C11"/>
  <c r="K46" i="1"/>
  <c r="L45"/>
  <c r="M27"/>
  <c r="B11" i="3"/>
  <c r="G13" i="1"/>
  <c r="K37" i="4" l="1"/>
  <c r="L37" s="1"/>
  <c r="C14"/>
  <c r="E14" s="1"/>
  <c r="N27" i="1"/>
  <c r="C11" i="3"/>
  <c r="K47" i="1"/>
  <c r="L47" s="1"/>
  <c r="L46"/>
  <c r="E11" i="2"/>
  <c r="F11" s="1"/>
  <c r="K33"/>
  <c r="L32"/>
  <c r="H13" i="1"/>
  <c r="B14" s="1"/>
  <c r="I13"/>
  <c r="K38" i="4" l="1"/>
  <c r="L38" s="1"/>
  <c r="F14"/>
  <c r="G14" s="1"/>
  <c r="M24" i="2"/>
  <c r="D11" i="3"/>
  <c r="G11" i="2"/>
  <c r="C14" i="1"/>
  <c r="E14" s="1"/>
  <c r="J13"/>
  <c r="K34" i="2"/>
  <c r="L33"/>
  <c r="F14" i="1"/>
  <c r="D14"/>
  <c r="K39" i="4" l="1"/>
  <c r="L39" s="1"/>
  <c r="M28"/>
  <c r="L34" i="2"/>
  <c r="K35"/>
  <c r="E11" i="3"/>
  <c r="N24" i="2"/>
  <c r="H11"/>
  <c r="B12" s="1"/>
  <c r="D12" s="1"/>
  <c r="I11"/>
  <c r="G14" i="1"/>
  <c r="M28"/>
  <c r="B12" i="3"/>
  <c r="N28" i="4" l="1"/>
  <c r="H14"/>
  <c r="B15" s="1"/>
  <c r="D15" s="1"/>
  <c r="I14"/>
  <c r="K40"/>
  <c r="L40" s="1"/>
  <c r="N28" i="1"/>
  <c r="C12" i="3"/>
  <c r="I14" i="1"/>
  <c r="H14"/>
  <c r="B15" s="1"/>
  <c r="C12" i="2"/>
  <c r="J11"/>
  <c r="L35"/>
  <c r="K36"/>
  <c r="K41" i="4" l="1"/>
  <c r="L41" s="1"/>
  <c r="C15"/>
  <c r="E15" s="1"/>
  <c r="K37" i="2"/>
  <c r="L36"/>
  <c r="J14" i="1"/>
  <c r="C15"/>
  <c r="E15" s="1"/>
  <c r="F15"/>
  <c r="D15"/>
  <c r="F12" i="2"/>
  <c r="E12"/>
  <c r="K42" i="4" l="1"/>
  <c r="L42" s="1"/>
  <c r="F15"/>
  <c r="G15" s="1"/>
  <c r="M29" i="1"/>
  <c r="B13" i="3"/>
  <c r="G15" i="1"/>
  <c r="K38" i="2"/>
  <c r="L37"/>
  <c r="I15" i="1"/>
  <c r="H15"/>
  <c r="B16" s="1"/>
  <c r="G12" i="2"/>
  <c r="M25"/>
  <c r="D12" i="3"/>
  <c r="K43" i="4" l="1"/>
  <c r="L43" s="1"/>
  <c r="M29"/>
  <c r="J15" i="1"/>
  <c r="C16"/>
  <c r="E16" s="1"/>
  <c r="D16"/>
  <c r="N29"/>
  <c r="C13" i="3"/>
  <c r="E12"/>
  <c r="N25" i="2"/>
  <c r="I12"/>
  <c r="H12"/>
  <c r="B13" s="1"/>
  <c r="D13" s="1"/>
  <c r="K39"/>
  <c r="L38"/>
  <c r="K44" i="4" l="1"/>
  <c r="L44" s="1"/>
  <c r="I15"/>
  <c r="H15"/>
  <c r="B16" s="1"/>
  <c r="D16" s="1"/>
  <c r="C13" i="2"/>
  <c r="J12"/>
  <c r="K40"/>
  <c r="L39"/>
  <c r="F16" i="1"/>
  <c r="K45" i="4" l="1"/>
  <c r="L45" s="1"/>
  <c r="C16"/>
  <c r="E16" s="1"/>
  <c r="M30" i="1"/>
  <c r="B14" i="3"/>
  <c r="G16" i="1"/>
  <c r="K41" i="2"/>
  <c r="L40"/>
  <c r="F13"/>
  <c r="E13"/>
  <c r="F16" i="4" l="1"/>
  <c r="K46"/>
  <c r="L46" s="1"/>
  <c r="G13" i="2"/>
  <c r="M26"/>
  <c r="D13" i="3"/>
  <c r="N30" i="1"/>
  <c r="C14" i="3"/>
  <c r="H16" i="1"/>
  <c r="B17" s="1"/>
  <c r="I16"/>
  <c r="K42" i="2"/>
  <c r="L41"/>
  <c r="G16" i="4" l="1"/>
  <c r="H16" s="1"/>
  <c r="B17" s="1"/>
  <c r="D17" s="1"/>
  <c r="M30"/>
  <c r="K47"/>
  <c r="L47" s="1"/>
  <c r="E13" i="3"/>
  <c r="N26" i="2"/>
  <c r="H13"/>
  <c r="B14" s="1"/>
  <c r="D14" s="1"/>
  <c r="I13"/>
  <c r="D17" i="1"/>
  <c r="F17"/>
  <c r="C17"/>
  <c r="E17" s="1"/>
  <c r="J16"/>
  <c r="L42" i="2"/>
  <c r="K43"/>
  <c r="N30" i="4" l="1"/>
  <c r="I16"/>
  <c r="C17" s="1"/>
  <c r="E17" s="1"/>
  <c r="J13" i="2"/>
  <c r="C14"/>
  <c r="L43"/>
  <c r="K44"/>
  <c r="L44" s="1"/>
  <c r="M31" i="1"/>
  <c r="B15" i="3"/>
  <c r="G17" i="1"/>
  <c r="F17" i="4" l="1"/>
  <c r="G17" s="1"/>
  <c r="N31" i="1"/>
  <c r="C15" i="3"/>
  <c r="E14" i="2"/>
  <c r="F14" s="1"/>
  <c r="H17" i="1"/>
  <c r="B18" s="1"/>
  <c r="I17"/>
  <c r="M31" i="4" l="1"/>
  <c r="M27" i="2"/>
  <c r="D14" i="3"/>
  <c r="G14" i="2"/>
  <c r="C18" i="1"/>
  <c r="E18" s="1"/>
  <c r="J17"/>
  <c r="D18"/>
  <c r="N31" i="4" l="1"/>
  <c r="I17"/>
  <c r="H17"/>
  <c r="B18" s="1"/>
  <c r="D18" s="1"/>
  <c r="E14" i="3"/>
  <c r="N27" i="2"/>
  <c r="H14"/>
  <c r="B15" s="1"/>
  <c r="D15" s="1"/>
  <c r="I14"/>
  <c r="F18" i="1"/>
  <c r="C18" i="4" l="1"/>
  <c r="E18" s="1"/>
  <c r="J14" i="2"/>
  <c r="C15"/>
  <c r="G18" i="1"/>
  <c r="M32"/>
  <c r="B16" i="3"/>
  <c r="F18" i="4" l="1"/>
  <c r="G18" s="1"/>
  <c r="N32" i="1"/>
  <c r="C16" i="3"/>
  <c r="H18" i="1"/>
  <c r="B19" s="1"/>
  <c r="I18"/>
  <c r="E15" i="2"/>
  <c r="F15" s="1"/>
  <c r="M32" i="4" l="1"/>
  <c r="M28" i="2"/>
  <c r="G15"/>
  <c r="D15" i="3"/>
  <c r="D19" i="1"/>
  <c r="J18"/>
  <c r="C19"/>
  <c r="E19" s="1"/>
  <c r="N32" i="4" l="1"/>
  <c r="H18"/>
  <c r="B19" s="1"/>
  <c r="D19" s="1"/>
  <c r="I18"/>
  <c r="E15" i="3"/>
  <c r="N28" i="2"/>
  <c r="H15"/>
  <c r="B16" s="1"/>
  <c r="D16" s="1"/>
  <c r="I15"/>
  <c r="F19" i="1"/>
  <c r="F19" i="4" l="1"/>
  <c r="G19" s="1"/>
  <c r="C19"/>
  <c r="E19" s="1"/>
  <c r="C16" i="2"/>
  <c r="J15"/>
  <c r="M33" i="1"/>
  <c r="B17" i="3"/>
  <c r="G19" i="1"/>
  <c r="M33" i="4" l="1"/>
  <c r="N33"/>
  <c r="N33" i="1"/>
  <c r="C17" i="3"/>
  <c r="H19" i="1"/>
  <c r="B20" s="1"/>
  <c r="I19"/>
  <c r="F16" i="2"/>
  <c r="E16"/>
  <c r="H19" i="4" l="1"/>
  <c r="B20" s="1"/>
  <c r="D20" s="1"/>
  <c r="I19"/>
  <c r="D20" i="1"/>
  <c r="G16" i="2"/>
  <c r="M29"/>
  <c r="D16" i="3"/>
  <c r="J19" i="1"/>
  <c r="C20"/>
  <c r="E20" s="1"/>
  <c r="F20" i="4" l="1"/>
  <c r="G20" s="1"/>
  <c r="C20"/>
  <c r="E20" s="1"/>
  <c r="F20" i="1"/>
  <c r="E16" i="3"/>
  <c r="N29" i="2"/>
  <c r="H16"/>
  <c r="B17" s="1"/>
  <c r="D17" s="1"/>
  <c r="I16"/>
  <c r="M34" i="4" l="1"/>
  <c r="N34"/>
  <c r="C17" i="2"/>
  <c r="J16"/>
  <c r="M34" i="1"/>
  <c r="B18" i="3"/>
  <c r="G20" i="1"/>
  <c r="I20" i="4" l="1"/>
  <c r="H20"/>
  <c r="N34" i="1"/>
  <c r="C18" i="3"/>
  <c r="I20" i="1"/>
  <c r="J20" s="1"/>
  <c r="H20"/>
  <c r="F17" i="2"/>
  <c r="E17"/>
  <c r="G17" l="1"/>
  <c r="M30"/>
  <c r="D17" i="3"/>
  <c r="E17" l="1"/>
  <c r="N30" i="2"/>
  <c r="I17"/>
  <c r="H17"/>
  <c r="B18" s="1"/>
  <c r="D18" s="1"/>
  <c r="J17" l="1"/>
  <c r="C18"/>
  <c r="E18" l="1"/>
  <c r="F18" s="1"/>
  <c r="M31" l="1"/>
  <c r="D18" i="3"/>
  <c r="G18" i="2"/>
  <c r="E18" i="3" l="1"/>
  <c r="N31" i="2"/>
  <c r="H18"/>
  <c r="I18"/>
  <c r="J18" l="1"/>
</calcChain>
</file>

<file path=xl/sharedStrings.xml><?xml version="1.0" encoding="utf-8"?>
<sst xmlns="http://schemas.openxmlformats.org/spreadsheetml/2006/main" count="192" uniqueCount="103">
  <si>
    <t>ENCE 203</t>
  </si>
  <si>
    <t>Prof. Steven A. Gabriel</t>
  </si>
  <si>
    <t>Spring 2002</t>
  </si>
  <si>
    <t>Bisection Method Example</t>
  </si>
  <si>
    <t>Iteration</t>
  </si>
  <si>
    <t>f(x)=x^2-4x+3</t>
  </si>
  <si>
    <t>x_l</t>
  </si>
  <si>
    <t>x_u</t>
  </si>
  <si>
    <t>x_r</t>
  </si>
  <si>
    <t>f(x_l)</t>
  </si>
  <si>
    <t>f(x_u)</t>
  </si>
  <si>
    <t>f(x_r)</t>
  </si>
  <si>
    <t>old</t>
  </si>
  <si>
    <t>new</t>
  </si>
  <si>
    <t>E_a</t>
  </si>
  <si>
    <t>n</t>
  </si>
  <si>
    <t>E_a,d</t>
  </si>
  <si>
    <t>False-Position Example</t>
  </si>
  <si>
    <t>x</t>
  </si>
  <si>
    <t>f(x)</t>
  </si>
  <si>
    <t>Bisection</t>
  </si>
  <si>
    <t>False-Position</t>
  </si>
  <si>
    <t xml:space="preserve">Xm, </t>
  </si>
  <si>
    <t>f(x_m)</t>
  </si>
  <si>
    <t>f(x)=x^2-3</t>
  </si>
  <si>
    <t>E_a%</t>
  </si>
  <si>
    <t>Fall 2018</t>
  </si>
  <si>
    <t>Dr. Latifee</t>
  </si>
  <si>
    <r>
      <t>(a)</t>
    </r>
    <r>
      <rPr>
        <b/>
        <sz val="7"/>
        <rFont val="Times New Roman"/>
        <family val="1"/>
      </rPr>
      <t xml:space="preserve">   </t>
    </r>
    <r>
      <rPr>
        <b/>
        <sz val="12"/>
        <rFont val="Times New Roman"/>
        <family val="1"/>
      </rPr>
      <t>Using secant method, perform the three iterations to solve for the root of f(x) = x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+4x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-10 </t>
    </r>
  </si>
  <si>
    <r>
      <t>Use  x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 = 1 and x</t>
    </r>
    <r>
      <rPr>
        <b/>
        <vertAlign val="subscript"/>
        <sz val="12"/>
        <rFont val="Times New Roman"/>
        <family val="1"/>
      </rPr>
      <t>-1</t>
    </r>
    <r>
      <rPr>
        <b/>
        <sz val="12"/>
        <rFont val="Times New Roman"/>
        <family val="1"/>
      </rPr>
      <t xml:space="preserve"> = 2, Calculate the error in each iteration</t>
    </r>
  </si>
  <si>
    <t>xi</t>
  </si>
  <si>
    <t>xi+1</t>
  </si>
  <si>
    <t>x(i-1)</t>
  </si>
  <si>
    <t>f(x (i-1))</t>
  </si>
  <si>
    <t>f(x) = x3+4x2-10</t>
  </si>
  <si>
    <t>Dr. E. R. Latifee</t>
  </si>
  <si>
    <t>Trial No.</t>
  </si>
  <si>
    <t>f(xi)</t>
  </si>
  <si>
    <t>Error</t>
  </si>
  <si>
    <t>[Ans: 1.80]</t>
  </si>
  <si>
    <t>x^3 – x – 4</t>
  </si>
  <si>
    <t>Example 2</t>
  </si>
  <si>
    <t>f(x)=x^2-10*x+23</t>
  </si>
  <si>
    <t>x(i)</t>
  </si>
  <si>
    <t>f'(x)=2x-10</t>
  </si>
  <si>
    <t>f'(x)</t>
  </si>
  <si>
    <t>x(i+1)</t>
  </si>
  <si>
    <t>Newton Method</t>
  </si>
  <si>
    <t xml:space="preserve">          Newton's Method</t>
  </si>
  <si>
    <t>Solutions of equations can be found using the Newton-Raphson algorithm.  This tutorial</t>
  </si>
  <si>
    <t>will show you how to implement the algorithm in Excel.</t>
  </si>
  <si>
    <t>Example</t>
  </si>
  <si>
    <t xml:space="preserve">   Approximate the zeros of the polynomial x^3+x+3.  </t>
  </si>
  <si>
    <t>Solution</t>
  </si>
  <si>
    <t>Note that the function is negative when x=-2 and positive when x=-1.  Therefore,</t>
  </si>
  <si>
    <t>we know there must be a root between -2 and -1.</t>
  </si>
  <si>
    <t>We next apply the Newton-Raphson algorithm with x_0 = -1.  We know</t>
  </si>
  <si>
    <t>that f'(x) = 3x^2+1.  We then generate the following table</t>
  </si>
  <si>
    <t>i</t>
  </si>
  <si>
    <t>x_i</t>
  </si>
  <si>
    <t>f(x_i)</t>
  </si>
  <si>
    <t>f'(x_i)</t>
  </si>
  <si>
    <t xml:space="preserve">   Note how  x_1 is calculated</t>
  </si>
  <si>
    <t>We can stop after 4 iterations since f(x_4) is almost zero.  The approximate zero</t>
  </si>
  <si>
    <t xml:space="preserve">is  -1.21341.  </t>
  </si>
  <si>
    <r>
      <t>U Try It</t>
    </r>
    <r>
      <rPr>
        <sz val="10"/>
        <rFont val="Arial"/>
        <family val="2"/>
      </rPr>
      <t xml:space="preserve">   In the above table, change the initial guess to -2.  What do you get for</t>
    </r>
  </si>
  <si>
    <t xml:space="preserve">              the answer after 4 iterations?</t>
  </si>
  <si>
    <r>
      <t xml:space="preserve">Question </t>
    </r>
    <r>
      <rPr>
        <sz val="10"/>
        <rFont val="Arial"/>
        <family val="2"/>
      </rPr>
      <t xml:space="preserve">  How do you know that this function has only one root?  (Hint:  What would</t>
    </r>
  </si>
  <si>
    <t>the graph have to look like if there were more than one root - combine this with</t>
  </si>
  <si>
    <t>the sign of f'(x)).</t>
  </si>
  <si>
    <t>Use the Newton-Raphson algorithm to find a solution to the equation</t>
  </si>
  <si>
    <t>cos x = x.</t>
  </si>
  <si>
    <t>First, you should observe that the solution is the intersection of the graph</t>
  </si>
  <si>
    <t>of cos x and x.  In order to find the solution, we should put the equation in</t>
  </si>
  <si>
    <t>the form g(x) = 0  --&gt;  cos x - x =0.</t>
  </si>
  <si>
    <t>To get a reasonable initial guess, we should graph the function cos x - x and</t>
  </si>
  <si>
    <t>see where it would be equal to zero.  Therefore, we generate the following</t>
  </si>
  <si>
    <t>table for graphing this function.</t>
  </si>
  <si>
    <t xml:space="preserve">Note that for x=0, cos x- x &gt; 0 and for </t>
  </si>
  <si>
    <t>x=1,  cos x - x &lt; 0.  So we know there is a root between 0 and 1.</t>
  </si>
  <si>
    <t>A table of values for cos x - x is given below for  0 &lt;= x &lt;= 1.</t>
  </si>
  <si>
    <t>cos x - x</t>
  </si>
  <si>
    <t>From the graph, we see that the root is closer to 1.  We then implement the</t>
  </si>
  <si>
    <t>Newton-Raphson algorithm with initial guess x_0 = 1.</t>
  </si>
  <si>
    <t xml:space="preserve"> e_n=x_n+1-x_n</t>
  </si>
  <si>
    <t>e_n+1/e_n^2</t>
  </si>
  <si>
    <t xml:space="preserve">  Quadratic convergence:</t>
  </si>
  <si>
    <t xml:space="preserve">  e_{n+1} ~ K* e_n^2</t>
  </si>
  <si>
    <t>From the algorithm, we see that the solution of cos x - x =0 is approximately</t>
  </si>
  <si>
    <t>0.739085.  This is confirmed by the graph above, where we see that</t>
  </si>
  <si>
    <t>cos x - x crosses the x-axis between 0.6 and 0.8.  Hence, a solution</t>
  </si>
  <si>
    <t>to cos x = x is 0.739085. Note how the accuracy in the number of decimal places in</t>
  </si>
  <si>
    <t>each iteration doubles.</t>
  </si>
  <si>
    <t>The Bisection Method</t>
  </si>
  <si>
    <t>Find a root of f(x)=x^3-2x-5 between 0 and 3.</t>
  </si>
  <si>
    <t>a</t>
  </si>
  <si>
    <t>x_n=(a+b)/2</t>
  </si>
  <si>
    <t>b</t>
  </si>
  <si>
    <t>f(a)</t>
  </si>
  <si>
    <t>f((a+b)/2)</t>
  </si>
  <si>
    <t>f(b)</t>
  </si>
  <si>
    <t>e_n=x_n+1-x_n</t>
  </si>
  <si>
    <t>e_n+1/e_n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</si>
</sst>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0"/>
      <name val="Arial"/>
    </font>
    <font>
      <b/>
      <sz val="10"/>
      <name val="Arial"/>
      <family val="2"/>
    </font>
    <font>
      <b/>
      <sz val="12"/>
      <name val="Times New Roman"/>
      <family val="1"/>
    </font>
    <font>
      <b/>
      <sz val="7"/>
      <name val="Times New Roman"/>
      <family val="1"/>
    </font>
    <font>
      <b/>
      <vertAlign val="superscript"/>
      <sz val="12"/>
      <name val="Times New Roman"/>
      <family val="1"/>
    </font>
    <font>
      <b/>
      <vertAlign val="subscript"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9"/>
      <name val="Arial"/>
      <family val="2"/>
    </font>
    <font>
      <b/>
      <sz val="12"/>
      <color indexed="18"/>
      <name val="Arial"/>
      <family val="2"/>
    </font>
    <font>
      <i/>
      <sz val="10"/>
      <color indexed="18"/>
      <name val="Arial"/>
      <family val="2"/>
    </font>
    <font>
      <sz val="18"/>
      <color indexed="9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0" fillId="0" borderId="0" xfId="0" applyNumberFormat="1" applyBorder="1"/>
    <xf numFmtId="0" fontId="1" fillId="0" borderId="0" xfId="0" applyFont="1" applyBorder="1"/>
    <xf numFmtId="0" fontId="1" fillId="0" borderId="1" xfId="0" applyFont="1" applyBorder="1"/>
    <xf numFmtId="164" fontId="0" fillId="0" borderId="0" xfId="0" applyNumberFormat="1"/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7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2" borderId="0" xfId="0" applyFont="1" applyFill="1"/>
    <xf numFmtId="0" fontId="0" fillId="0" borderId="0" xfId="0" applyNumberForma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" fillId="3" borderId="0" xfId="0" applyFont="1" applyFill="1"/>
    <xf numFmtId="0" fontId="11" fillId="4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Fill="1"/>
    <xf numFmtId="0" fontId="0" fillId="0" borderId="1" xfId="0" applyFill="1" applyBorder="1" applyAlignment="1">
      <alignment horizontal="center"/>
    </xf>
    <xf numFmtId="0" fontId="1" fillId="0" borderId="0" xfId="0" applyFont="1"/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15" fillId="0" borderId="0" xfId="0" applyFont="1"/>
    <xf numFmtId="0" fontId="1" fillId="6" borderId="0" xfId="0" applyFont="1" applyFill="1" applyAlignment="1">
      <alignment horizontal="center"/>
    </xf>
    <xf numFmtId="0" fontId="0" fillId="7" borderId="9" xfId="0" applyFill="1" applyBorder="1"/>
    <xf numFmtId="0" fontId="0" fillId="0" borderId="10" xfId="0" applyBorder="1"/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14" xfId="0" applyFill="1" applyBorder="1"/>
    <xf numFmtId="0" fontId="0" fillId="0" borderId="15" xfId="0" applyBorder="1"/>
    <xf numFmtId="0" fontId="0" fillId="7" borderId="16" xfId="0" applyFill="1" applyBorder="1"/>
    <xf numFmtId="0" fontId="16" fillId="0" borderId="17" xfId="0" applyFont="1" applyBorder="1"/>
    <xf numFmtId="0" fontId="16" fillId="0" borderId="17" xfId="0" applyFont="1" applyBorder="1" applyAlignment="1">
      <alignment horizontal="center"/>
    </xf>
    <xf numFmtId="0" fontId="0" fillId="0" borderId="17" xfId="0" applyBorder="1"/>
    <xf numFmtId="0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Bisection Method</a:t>
            </a:r>
          </a:p>
        </c:rich>
      </c:tx>
      <c:layout>
        <c:manualLayout>
          <c:xMode val="edge"/>
          <c:yMode val="edge"/>
          <c:x val="0.34177268000377031"/>
          <c:y val="3.6496415403340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303827296509246"/>
          <c:y val="0.19708064317803942"/>
          <c:w val="0.74367203519338942"/>
          <c:h val="0.62408870339712508"/>
        </c:manualLayout>
      </c:layout>
      <c:scatterChart>
        <c:scatterStyle val="line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bisection!$A$10:$A$20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bisection!$F$10:$F$20</c:f>
              <c:numCache>
                <c:formatCode>0.000</c:formatCode>
                <c:ptCount val="11"/>
                <c:pt idx="0">
                  <c:v>1.45</c:v>
                </c:pt>
                <c:pt idx="1">
                  <c:v>0.72499999999999998</c:v>
                </c:pt>
                <c:pt idx="2">
                  <c:v>1.0874999999999999</c:v>
                </c:pt>
                <c:pt idx="3">
                  <c:v>0.90625</c:v>
                </c:pt>
                <c:pt idx="4">
                  <c:v>0.99687499999999996</c:v>
                </c:pt>
                <c:pt idx="5">
                  <c:v>1.0421874999999998</c:v>
                </c:pt>
                <c:pt idx="6">
                  <c:v>1.01953125</c:v>
                </c:pt>
                <c:pt idx="7">
                  <c:v>1.0082031250000001</c:v>
                </c:pt>
                <c:pt idx="8">
                  <c:v>1.0025390624999999</c:v>
                </c:pt>
                <c:pt idx="9">
                  <c:v>0.99970703124999993</c:v>
                </c:pt>
                <c:pt idx="10">
                  <c:v>1.0011230468749999</c:v>
                </c:pt>
              </c:numCache>
            </c:numRef>
          </c:yVal>
          <c:smooth val="1"/>
        </c:ser>
        <c:axId val="121199232"/>
        <c:axId val="121202176"/>
      </c:scatterChart>
      <c:valAx>
        <c:axId val="121199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Iteration</a:t>
                </a:r>
              </a:p>
            </c:rich>
          </c:tx>
          <c:layout>
            <c:manualLayout>
              <c:xMode val="edge"/>
              <c:yMode val="edge"/>
              <c:x val="0.49367164889433485"/>
              <c:y val="0.890512535841511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02176"/>
        <c:crosses val="autoZero"/>
        <c:crossBetween val="midCat"/>
      </c:valAx>
      <c:valAx>
        <c:axId val="121202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Estimate of Root</a:t>
                </a:r>
              </a:p>
            </c:rich>
          </c:tx>
          <c:layout>
            <c:manualLayout>
              <c:xMode val="edge"/>
              <c:yMode val="edge"/>
              <c:x val="5.0632989630188203E-2"/>
              <c:y val="0.35766487095273836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992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f(x)=x^2-4x+3</a:t>
            </a:r>
          </a:p>
        </c:rich>
      </c:tx>
      <c:layout>
        <c:manualLayout>
          <c:xMode val="edge"/>
          <c:yMode val="edge"/>
          <c:x val="0.37063000339748742"/>
          <c:y val="3.745332050752177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37783131049104"/>
          <c:y val="0.19850259868986531"/>
          <c:w val="0.81468670558126888"/>
          <c:h val="0.66292377298313543"/>
        </c:manualLayout>
      </c:layout>
      <c:scatterChart>
        <c:scatterStyle val="smoothMarker"/>
        <c:ser>
          <c:idx val="0"/>
          <c:order val="0"/>
          <c:tx>
            <c:strRef>
              <c:f>bisection!$L$23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bisection!$K$24:$K$47</c:f>
              <c:numCache>
                <c:formatCode>General</c:formatCode>
                <c:ptCount val="24"/>
                <c:pt idx="0">
                  <c:v>-0.4</c:v>
                </c:pt>
                <c:pt idx="1">
                  <c:v>-0.2</c:v>
                </c:pt>
                <c:pt idx="2">
                  <c:v>0</c:v>
                </c:pt>
                <c:pt idx="3">
                  <c:v>0.2</c:v>
                </c:pt>
                <c:pt idx="4">
                  <c:v>0.4</c:v>
                </c:pt>
                <c:pt idx="5">
                  <c:v>0.60000000000000009</c:v>
                </c:pt>
                <c:pt idx="6">
                  <c:v>0.8</c:v>
                </c:pt>
                <c:pt idx="7">
                  <c:v>1</c:v>
                </c:pt>
                <c:pt idx="8">
                  <c:v>1.2</c:v>
                </c:pt>
                <c:pt idx="9">
                  <c:v>1.4</c:v>
                </c:pt>
                <c:pt idx="10">
                  <c:v>1.5999999999999999</c:v>
                </c:pt>
                <c:pt idx="11">
                  <c:v>1.7999999999999998</c:v>
                </c:pt>
                <c:pt idx="12">
                  <c:v>1.9999999999999998</c:v>
                </c:pt>
                <c:pt idx="13">
                  <c:v>2.1999999999999997</c:v>
                </c:pt>
                <c:pt idx="14">
                  <c:v>2.4</c:v>
                </c:pt>
                <c:pt idx="15">
                  <c:v>2.6</c:v>
                </c:pt>
                <c:pt idx="16">
                  <c:v>2.8000000000000003</c:v>
                </c:pt>
                <c:pt idx="17">
                  <c:v>3.0000000000000004</c:v>
                </c:pt>
                <c:pt idx="18">
                  <c:v>3.2000000000000006</c:v>
                </c:pt>
                <c:pt idx="19">
                  <c:v>3.4000000000000008</c:v>
                </c:pt>
                <c:pt idx="20">
                  <c:v>3.600000000000001</c:v>
                </c:pt>
                <c:pt idx="21">
                  <c:v>3.8000000000000012</c:v>
                </c:pt>
                <c:pt idx="22">
                  <c:v>4.0000000000000009</c:v>
                </c:pt>
                <c:pt idx="23">
                  <c:v>4.2000000000000011</c:v>
                </c:pt>
              </c:numCache>
            </c:numRef>
          </c:xVal>
          <c:yVal>
            <c:numRef>
              <c:f>bisection!$L$24:$L$47</c:f>
              <c:numCache>
                <c:formatCode>General</c:formatCode>
                <c:ptCount val="24"/>
                <c:pt idx="0">
                  <c:v>4.76</c:v>
                </c:pt>
                <c:pt idx="1">
                  <c:v>3.84</c:v>
                </c:pt>
                <c:pt idx="2">
                  <c:v>3</c:v>
                </c:pt>
                <c:pt idx="3">
                  <c:v>2.2400000000000002</c:v>
                </c:pt>
                <c:pt idx="4">
                  <c:v>1.56</c:v>
                </c:pt>
                <c:pt idx="5">
                  <c:v>0.96</c:v>
                </c:pt>
                <c:pt idx="6">
                  <c:v>0.43999999999999995</c:v>
                </c:pt>
                <c:pt idx="7">
                  <c:v>0</c:v>
                </c:pt>
                <c:pt idx="8">
                  <c:v>-0.35999999999999988</c:v>
                </c:pt>
                <c:pt idx="9">
                  <c:v>-0.63999999999999968</c:v>
                </c:pt>
                <c:pt idx="10">
                  <c:v>-0.83999999999999986</c:v>
                </c:pt>
                <c:pt idx="11">
                  <c:v>-0.96</c:v>
                </c:pt>
                <c:pt idx="12">
                  <c:v>-1</c:v>
                </c:pt>
                <c:pt idx="13">
                  <c:v>-0.96</c:v>
                </c:pt>
                <c:pt idx="14">
                  <c:v>-0.83999999999999986</c:v>
                </c:pt>
                <c:pt idx="15">
                  <c:v>-0.63999999999999968</c:v>
                </c:pt>
                <c:pt idx="16">
                  <c:v>-0.35999999999999943</c:v>
                </c:pt>
                <c:pt idx="17">
                  <c:v>0</c:v>
                </c:pt>
                <c:pt idx="18">
                  <c:v>0.44000000000000128</c:v>
                </c:pt>
                <c:pt idx="19">
                  <c:v>0.96000000000000263</c:v>
                </c:pt>
                <c:pt idx="20">
                  <c:v>1.5600000000000023</c:v>
                </c:pt>
                <c:pt idx="21">
                  <c:v>2.2400000000000038</c:v>
                </c:pt>
                <c:pt idx="22">
                  <c:v>3.0000000000000036</c:v>
                </c:pt>
                <c:pt idx="23">
                  <c:v>3.8400000000000034</c:v>
                </c:pt>
              </c:numCache>
            </c:numRef>
          </c:yVal>
          <c:smooth val="1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bisection!$M$24:$M$34</c:f>
              <c:numCache>
                <c:formatCode>0.000</c:formatCode>
                <c:ptCount val="11"/>
                <c:pt idx="0">
                  <c:v>1.45</c:v>
                </c:pt>
                <c:pt idx="1">
                  <c:v>0.72499999999999998</c:v>
                </c:pt>
                <c:pt idx="2">
                  <c:v>1.0874999999999999</c:v>
                </c:pt>
                <c:pt idx="3">
                  <c:v>0.90625</c:v>
                </c:pt>
                <c:pt idx="4">
                  <c:v>0.99687499999999996</c:v>
                </c:pt>
                <c:pt idx="5">
                  <c:v>1.0421874999999998</c:v>
                </c:pt>
                <c:pt idx="6">
                  <c:v>1.01953125</c:v>
                </c:pt>
                <c:pt idx="7">
                  <c:v>1.0082031250000001</c:v>
                </c:pt>
                <c:pt idx="8">
                  <c:v>1.0025390624999999</c:v>
                </c:pt>
                <c:pt idx="9">
                  <c:v>0.99970703124999993</c:v>
                </c:pt>
                <c:pt idx="10">
                  <c:v>1.0011230468749999</c:v>
                </c:pt>
              </c:numCache>
            </c:numRef>
          </c:xVal>
          <c:yVal>
            <c:numRef>
              <c:f>bisection!$N$24:$N$34</c:f>
              <c:numCache>
                <c:formatCode>0.000</c:formatCode>
                <c:ptCount val="11"/>
                <c:pt idx="0">
                  <c:v>-0.69749999999999979</c:v>
                </c:pt>
                <c:pt idx="1">
                  <c:v>0.62562500000000032</c:v>
                </c:pt>
                <c:pt idx="2">
                  <c:v>-0.16734374999999968</c:v>
                </c:pt>
                <c:pt idx="3">
                  <c:v>0.1962890625</c:v>
                </c:pt>
                <c:pt idx="4">
                  <c:v>6.2597656249998579E-3</c:v>
                </c:pt>
                <c:pt idx="5">
                  <c:v>-8.2595214843749432E-2</c:v>
                </c:pt>
                <c:pt idx="6">
                  <c:v>-3.86810302734375E-2</c:v>
                </c:pt>
                <c:pt idx="7">
                  <c:v>-1.6338958740234499E-2</c:v>
                </c:pt>
                <c:pt idx="8">
                  <c:v>-5.0716781616211293E-3</c:v>
                </c:pt>
                <c:pt idx="9">
                  <c:v>5.8602333068868973E-4</c:v>
                </c:pt>
                <c:pt idx="10">
                  <c:v>-2.2448325157160554E-3</c:v>
                </c:pt>
              </c:numCache>
            </c:numRef>
          </c:yVal>
          <c:smooth val="1"/>
        </c:ser>
        <c:axId val="121227520"/>
        <c:axId val="121451264"/>
      </c:scatterChart>
      <c:valAx>
        <c:axId val="121227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1049038203804842"/>
              <c:y val="0.887643696028265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451264"/>
        <c:crosses val="autoZero"/>
        <c:crossBetween val="midCat"/>
      </c:valAx>
      <c:valAx>
        <c:axId val="121451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f(x)</a:t>
                </a:r>
              </a:p>
            </c:rich>
          </c:tx>
          <c:layout>
            <c:manualLayout>
              <c:xMode val="edge"/>
              <c:yMode val="edge"/>
              <c:x val="5.5944151456224486E-2"/>
              <c:y val="0.486893166597782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275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False-Position Method</a:t>
            </a:r>
          </a:p>
        </c:rich>
      </c:tx>
      <c:layout>
        <c:manualLayout>
          <c:xMode val="edge"/>
          <c:yMode val="edge"/>
          <c:x val="0.30063337592924261"/>
          <c:y val="3.66301676617147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303827296509246"/>
          <c:y val="0.1978029053732592"/>
          <c:w val="0.74367203519338942"/>
          <c:h val="0.6227128502491499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'false-position'!$A$8:$A$18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'false-position'!$F$8:$F$18</c:f>
              <c:numCache>
                <c:formatCode>0.000</c:formatCode>
                <c:ptCount val="11"/>
                <c:pt idx="0">
                  <c:v>2.7272727272727275</c:v>
                </c:pt>
                <c:pt idx="1">
                  <c:v>2.3571428571428572</c:v>
                </c:pt>
                <c:pt idx="2">
                  <c:v>1.8260869565217392</c:v>
                </c:pt>
                <c:pt idx="3">
                  <c:v>1.38</c:v>
                </c:pt>
                <c:pt idx="4">
                  <c:v>1.1450381679389312</c:v>
                </c:pt>
                <c:pt idx="5">
                  <c:v>1.0508021390374331</c:v>
                </c:pt>
                <c:pt idx="6">
                  <c:v>1.0172257479601088</c:v>
                </c:pt>
                <c:pt idx="7">
                  <c:v>1.0057750759878419</c:v>
                </c:pt>
                <c:pt idx="8">
                  <c:v>1.0019287381991675</c:v>
                </c:pt>
                <c:pt idx="9">
                  <c:v>1.0006433263357486</c:v>
                </c:pt>
                <c:pt idx="10">
                  <c:v>1.0002144881071988</c:v>
                </c:pt>
              </c:numCache>
            </c:numRef>
          </c:yVal>
        </c:ser>
        <c:axId val="121458048"/>
        <c:axId val="126138240"/>
      </c:scatterChart>
      <c:valAx>
        <c:axId val="121458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Iteration</a:t>
                </a:r>
              </a:p>
            </c:rich>
          </c:tx>
          <c:layout>
            <c:manualLayout>
              <c:xMode val="edge"/>
              <c:yMode val="edge"/>
              <c:x val="0.49367164889433485"/>
              <c:y val="0.890113074179666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138240"/>
        <c:crosses val="autoZero"/>
        <c:crossBetween val="midCat"/>
      </c:valAx>
      <c:valAx>
        <c:axId val="126138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Estimate of Root</a:t>
                </a:r>
              </a:p>
            </c:rich>
          </c:tx>
          <c:layout>
            <c:manualLayout>
              <c:xMode val="edge"/>
              <c:yMode val="edge"/>
              <c:x val="5.0632989630188203E-2"/>
              <c:y val="0.35897564308480406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4580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f(x)=x^2-4x+3</a:t>
            </a:r>
          </a:p>
        </c:rich>
      </c:tx>
      <c:layout>
        <c:manualLayout>
          <c:xMode val="edge"/>
          <c:yMode val="edge"/>
          <c:x val="0.37282229965156816"/>
          <c:y val="3.731350081896577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95121951219511"/>
          <c:y val="0.19776155434051843"/>
          <c:w val="0.81533101045296152"/>
          <c:h val="0.66418031457759075"/>
        </c:manualLayout>
      </c:layout>
      <c:scatterChart>
        <c:scatterStyle val="smoothMarker"/>
        <c:ser>
          <c:idx val="0"/>
          <c:order val="0"/>
          <c:tx>
            <c:strRef>
              <c:f>bisection!$L$23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'false-position'!$K$21:$K$44</c:f>
              <c:numCache>
                <c:formatCode>General</c:formatCode>
                <c:ptCount val="24"/>
                <c:pt idx="0">
                  <c:v>-0.4</c:v>
                </c:pt>
                <c:pt idx="1">
                  <c:v>-0.2</c:v>
                </c:pt>
                <c:pt idx="2">
                  <c:v>0</c:v>
                </c:pt>
                <c:pt idx="3">
                  <c:v>0.2</c:v>
                </c:pt>
                <c:pt idx="4">
                  <c:v>0.4</c:v>
                </c:pt>
                <c:pt idx="5">
                  <c:v>0.60000000000000009</c:v>
                </c:pt>
                <c:pt idx="6">
                  <c:v>0.8</c:v>
                </c:pt>
                <c:pt idx="7">
                  <c:v>1</c:v>
                </c:pt>
                <c:pt idx="8">
                  <c:v>1.2</c:v>
                </c:pt>
                <c:pt idx="9">
                  <c:v>1.4</c:v>
                </c:pt>
                <c:pt idx="10">
                  <c:v>1.5999999999999999</c:v>
                </c:pt>
                <c:pt idx="11">
                  <c:v>1.7999999999999998</c:v>
                </c:pt>
                <c:pt idx="12">
                  <c:v>1.9999999999999998</c:v>
                </c:pt>
                <c:pt idx="13">
                  <c:v>2.1999999999999997</c:v>
                </c:pt>
                <c:pt idx="14">
                  <c:v>2.4</c:v>
                </c:pt>
                <c:pt idx="15">
                  <c:v>2.6</c:v>
                </c:pt>
                <c:pt idx="16">
                  <c:v>2.8000000000000003</c:v>
                </c:pt>
                <c:pt idx="17">
                  <c:v>3.0000000000000004</c:v>
                </c:pt>
                <c:pt idx="18">
                  <c:v>3.2000000000000006</c:v>
                </c:pt>
                <c:pt idx="19">
                  <c:v>3.4000000000000008</c:v>
                </c:pt>
                <c:pt idx="20">
                  <c:v>3.600000000000001</c:v>
                </c:pt>
                <c:pt idx="21">
                  <c:v>3.8000000000000012</c:v>
                </c:pt>
                <c:pt idx="22">
                  <c:v>4.0000000000000009</c:v>
                </c:pt>
                <c:pt idx="23">
                  <c:v>4.2000000000000011</c:v>
                </c:pt>
              </c:numCache>
            </c:numRef>
          </c:xVal>
          <c:yVal>
            <c:numRef>
              <c:f>'false-position'!$L$21:$L$44</c:f>
              <c:numCache>
                <c:formatCode>General</c:formatCode>
                <c:ptCount val="24"/>
                <c:pt idx="0">
                  <c:v>4.76</c:v>
                </c:pt>
                <c:pt idx="1">
                  <c:v>3.84</c:v>
                </c:pt>
                <c:pt idx="2">
                  <c:v>3</c:v>
                </c:pt>
                <c:pt idx="3">
                  <c:v>2.2400000000000002</c:v>
                </c:pt>
                <c:pt idx="4">
                  <c:v>1.56</c:v>
                </c:pt>
                <c:pt idx="5">
                  <c:v>0.96</c:v>
                </c:pt>
                <c:pt idx="6">
                  <c:v>0.43999999999999995</c:v>
                </c:pt>
                <c:pt idx="7">
                  <c:v>0</c:v>
                </c:pt>
                <c:pt idx="8">
                  <c:v>-0.35999999999999988</c:v>
                </c:pt>
                <c:pt idx="9">
                  <c:v>-0.63999999999999968</c:v>
                </c:pt>
                <c:pt idx="10">
                  <c:v>-0.83999999999999986</c:v>
                </c:pt>
                <c:pt idx="11">
                  <c:v>-0.96</c:v>
                </c:pt>
                <c:pt idx="12">
                  <c:v>-1</c:v>
                </c:pt>
                <c:pt idx="13">
                  <c:v>-0.96</c:v>
                </c:pt>
                <c:pt idx="14">
                  <c:v>-0.83999999999999986</c:v>
                </c:pt>
                <c:pt idx="15">
                  <c:v>-0.63999999999999968</c:v>
                </c:pt>
                <c:pt idx="16">
                  <c:v>-0.35999999999999943</c:v>
                </c:pt>
                <c:pt idx="17">
                  <c:v>0</c:v>
                </c:pt>
                <c:pt idx="18">
                  <c:v>0.44000000000000128</c:v>
                </c:pt>
                <c:pt idx="19">
                  <c:v>0.96000000000000263</c:v>
                </c:pt>
                <c:pt idx="20">
                  <c:v>1.5600000000000023</c:v>
                </c:pt>
                <c:pt idx="21">
                  <c:v>2.2400000000000038</c:v>
                </c:pt>
                <c:pt idx="22">
                  <c:v>3.0000000000000036</c:v>
                </c:pt>
                <c:pt idx="23">
                  <c:v>3.8400000000000034</c:v>
                </c:pt>
              </c:numCache>
            </c:numRef>
          </c:yVal>
          <c:smooth val="1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'false-position'!$M$21:$M$31</c:f>
              <c:numCache>
                <c:formatCode>0.000</c:formatCode>
                <c:ptCount val="11"/>
                <c:pt idx="0">
                  <c:v>2.7272727272727275</c:v>
                </c:pt>
                <c:pt idx="1">
                  <c:v>2.3571428571428572</c:v>
                </c:pt>
                <c:pt idx="2">
                  <c:v>1.8260869565217392</c:v>
                </c:pt>
                <c:pt idx="3">
                  <c:v>1.38</c:v>
                </c:pt>
                <c:pt idx="4">
                  <c:v>1.1450381679389312</c:v>
                </c:pt>
                <c:pt idx="5">
                  <c:v>1.0508021390374331</c:v>
                </c:pt>
                <c:pt idx="6">
                  <c:v>1.0172257479601088</c:v>
                </c:pt>
                <c:pt idx="7">
                  <c:v>1.0057750759878419</c:v>
                </c:pt>
                <c:pt idx="8">
                  <c:v>1.0019287381991675</c:v>
                </c:pt>
                <c:pt idx="9">
                  <c:v>1.0006433263357486</c:v>
                </c:pt>
                <c:pt idx="10">
                  <c:v>1.0002144881071988</c:v>
                </c:pt>
              </c:numCache>
            </c:numRef>
          </c:xVal>
          <c:yVal>
            <c:numRef>
              <c:f>'false-position'!$N$21:$N$31</c:f>
              <c:numCache>
                <c:formatCode>0.000</c:formatCode>
                <c:ptCount val="11"/>
                <c:pt idx="0">
                  <c:v>-0.47107438016528924</c:v>
                </c:pt>
                <c:pt idx="1">
                  <c:v>-0.87244897959183643</c:v>
                </c:pt>
                <c:pt idx="2">
                  <c:v>-0.9697542533081287</c:v>
                </c:pt>
                <c:pt idx="3">
                  <c:v>-0.6155999999999997</c:v>
                </c:pt>
                <c:pt idx="4">
                  <c:v>-0.2690402657187807</c:v>
                </c:pt>
                <c:pt idx="5">
                  <c:v>-9.9023420744087431E-2</c:v>
                </c:pt>
                <c:pt idx="6">
                  <c:v>-3.415476952743246E-2</c:v>
                </c:pt>
                <c:pt idx="7">
                  <c:v>-1.1516800473018396E-2</c:v>
                </c:pt>
                <c:pt idx="8">
                  <c:v>-3.8537563672940145E-3</c:v>
                </c:pt>
                <c:pt idx="9">
                  <c:v>-1.2862388027228278E-3</c:v>
                </c:pt>
                <c:pt idx="10">
                  <c:v>-4.2893020924950065E-4</c:v>
                </c:pt>
              </c:numCache>
            </c:numRef>
          </c:yVal>
          <c:smooth val="1"/>
        </c:ser>
        <c:axId val="126237312"/>
        <c:axId val="126252160"/>
      </c:scatterChart>
      <c:valAx>
        <c:axId val="126237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121951219512193"/>
              <c:y val="0.888061319491384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252160"/>
        <c:crosses val="autoZero"/>
        <c:crossBetween val="midCat"/>
      </c:valAx>
      <c:valAx>
        <c:axId val="126252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f(x)</a:t>
                </a:r>
              </a:p>
            </c:rich>
          </c:tx>
          <c:layout>
            <c:manualLayout>
              <c:xMode val="edge"/>
              <c:yMode val="edge"/>
              <c:x val="5.5749128919860627E-2"/>
              <c:y val="0.488806860728451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2373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Bisection vs. False-Position</a:t>
            </a:r>
          </a:p>
        </c:rich>
      </c:tx>
      <c:layout>
        <c:manualLayout>
          <c:xMode val="edge"/>
          <c:yMode val="edge"/>
          <c:x val="0.2992567771774598"/>
          <c:y val="3.41615424858405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427523295483941"/>
          <c:y val="0.21118044445792369"/>
          <c:w val="0.58364365238336846"/>
          <c:h val="0.57453503271640971"/>
        </c:manualLayout>
      </c:layout>
      <c:lineChart>
        <c:grouping val="standard"/>
        <c:ser>
          <c:idx val="0"/>
          <c:order val="0"/>
          <c:tx>
            <c:v>Bisection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comparison!$A$8:$A$18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comparison!$B$8:$B$18</c:f>
              <c:numCache>
                <c:formatCode>0.000</c:formatCode>
                <c:ptCount val="11"/>
                <c:pt idx="0">
                  <c:v>1.45</c:v>
                </c:pt>
                <c:pt idx="1">
                  <c:v>0.72499999999999998</c:v>
                </c:pt>
                <c:pt idx="2">
                  <c:v>1.0874999999999999</c:v>
                </c:pt>
                <c:pt idx="3">
                  <c:v>0.90625</c:v>
                </c:pt>
                <c:pt idx="4">
                  <c:v>0.99687499999999996</c:v>
                </c:pt>
                <c:pt idx="5">
                  <c:v>1.0421874999999998</c:v>
                </c:pt>
                <c:pt idx="6">
                  <c:v>1.01953125</c:v>
                </c:pt>
                <c:pt idx="7">
                  <c:v>1.0082031250000001</c:v>
                </c:pt>
                <c:pt idx="8">
                  <c:v>1.0025390624999999</c:v>
                </c:pt>
                <c:pt idx="9">
                  <c:v>0.99970703124999993</c:v>
                </c:pt>
                <c:pt idx="10">
                  <c:v>1.0011230468749999</c:v>
                </c:pt>
              </c:numCache>
            </c:numRef>
          </c:val>
        </c:ser>
        <c:ser>
          <c:idx val="1"/>
          <c:order val="1"/>
          <c:tx>
            <c:v>False-Position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comparison!$D$8:$D$18</c:f>
              <c:numCache>
                <c:formatCode>0.000</c:formatCode>
                <c:ptCount val="11"/>
                <c:pt idx="0">
                  <c:v>2.7272727272727275</c:v>
                </c:pt>
                <c:pt idx="1">
                  <c:v>2.3571428571428572</c:v>
                </c:pt>
                <c:pt idx="2">
                  <c:v>1.8260869565217392</c:v>
                </c:pt>
                <c:pt idx="3">
                  <c:v>1.38</c:v>
                </c:pt>
                <c:pt idx="4">
                  <c:v>1.1450381679389312</c:v>
                </c:pt>
                <c:pt idx="5">
                  <c:v>1.0508021390374331</c:v>
                </c:pt>
                <c:pt idx="6">
                  <c:v>1.0172257479601088</c:v>
                </c:pt>
                <c:pt idx="7">
                  <c:v>1.0057750759878419</c:v>
                </c:pt>
                <c:pt idx="8">
                  <c:v>1.0019287381991675</c:v>
                </c:pt>
                <c:pt idx="9">
                  <c:v>1.0006433263357486</c:v>
                </c:pt>
                <c:pt idx="10">
                  <c:v>1.0002144881071988</c:v>
                </c:pt>
              </c:numCache>
            </c:numRef>
          </c:val>
        </c:ser>
        <c:marker val="1"/>
        <c:axId val="126280448"/>
        <c:axId val="126282752"/>
      </c:lineChart>
      <c:catAx>
        <c:axId val="126280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Iteration</a:t>
                </a:r>
              </a:p>
            </c:rich>
          </c:tx>
          <c:layout>
            <c:manualLayout>
              <c:xMode val="edge"/>
              <c:yMode val="edge"/>
              <c:x val="0.39405240224609589"/>
              <c:y val="0.8819889150889750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282752"/>
        <c:crosses val="autoZero"/>
        <c:auto val="1"/>
        <c:lblAlgn val="ctr"/>
        <c:lblOffset val="100"/>
        <c:tickLblSkip val="1"/>
        <c:tickMarkSkip val="1"/>
      </c:catAx>
      <c:valAx>
        <c:axId val="126282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Estimate of Root</a:t>
                </a:r>
              </a:p>
            </c:rich>
          </c:tx>
          <c:layout>
            <c:manualLayout>
              <c:xMode val="edge"/>
              <c:yMode val="edge"/>
              <c:x val="2.9739803943101578E-2"/>
              <c:y val="0.3322986405440857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280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36500054909051"/>
          <c:y val="0.43167767323016742"/>
          <c:w val="0.22676600506614952"/>
          <c:h val="0.133540575171922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Bisection Method</a:t>
            </a:r>
          </a:p>
        </c:rich>
      </c:tx>
      <c:layout>
        <c:manualLayout>
          <c:xMode val="edge"/>
          <c:yMode val="edge"/>
          <c:x val="0.34177268000377031"/>
          <c:y val="3.64964154033406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303827296509246"/>
          <c:y val="0.19708064317803942"/>
          <c:w val="0.74367203519338976"/>
          <c:h val="0.6240887033971253"/>
        </c:manualLayout>
      </c:layout>
      <c:scatterChart>
        <c:scatterStyle val="line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'Bi-section'!$A$10:$A$20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'Bi-section'!$F$10:$F$20</c:f>
              <c:numCache>
                <c:formatCode>0.000</c:formatCode>
                <c:ptCount val="11"/>
                <c:pt idx="0">
                  <c:v>1.5</c:v>
                </c:pt>
                <c:pt idx="1">
                  <c:v>1.75</c:v>
                </c:pt>
                <c:pt idx="2">
                  <c:v>1.625</c:v>
                </c:pt>
                <c:pt idx="3">
                  <c:v>1.6875</c:v>
                </c:pt>
                <c:pt idx="4">
                  <c:v>1.71875</c:v>
                </c:pt>
                <c:pt idx="5">
                  <c:v>1.734375</c:v>
                </c:pt>
                <c:pt idx="6">
                  <c:v>1.7265625</c:v>
                </c:pt>
                <c:pt idx="7">
                  <c:v>1.73046875</c:v>
                </c:pt>
                <c:pt idx="8">
                  <c:v>1.732421875</c:v>
                </c:pt>
                <c:pt idx="9">
                  <c:v>1.7314453125</c:v>
                </c:pt>
                <c:pt idx="10">
                  <c:v>1.73193359375</c:v>
                </c:pt>
              </c:numCache>
            </c:numRef>
          </c:yVal>
          <c:smooth val="1"/>
        </c:ser>
        <c:axId val="126188160"/>
        <c:axId val="126219392"/>
      </c:scatterChart>
      <c:valAx>
        <c:axId val="126188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Iteration</a:t>
                </a:r>
              </a:p>
            </c:rich>
          </c:tx>
          <c:layout>
            <c:manualLayout>
              <c:xMode val="edge"/>
              <c:yMode val="edge"/>
              <c:x val="0.49367164889433485"/>
              <c:y val="0.890512535841510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219392"/>
        <c:crosses val="autoZero"/>
        <c:crossBetween val="midCat"/>
      </c:valAx>
      <c:valAx>
        <c:axId val="126219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Estimate of Root</a:t>
                </a:r>
              </a:p>
            </c:rich>
          </c:tx>
          <c:layout>
            <c:manualLayout>
              <c:xMode val="edge"/>
              <c:yMode val="edge"/>
              <c:x val="5.0632989630188224E-2"/>
              <c:y val="0.35766487095273847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1881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f(x)=x^2-4x+3</a:t>
            </a:r>
          </a:p>
        </c:rich>
      </c:tx>
      <c:layout>
        <c:manualLayout>
          <c:xMode val="edge"/>
          <c:yMode val="edge"/>
          <c:x val="0.37063000339748753"/>
          <c:y val="3.74533205075218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37783131049101"/>
          <c:y val="0.19850259868986531"/>
          <c:w val="0.81468670558126866"/>
          <c:h val="0.66292377298313576"/>
        </c:manualLayout>
      </c:layout>
      <c:scatterChart>
        <c:scatterStyle val="smoothMarker"/>
        <c:ser>
          <c:idx val="0"/>
          <c:order val="0"/>
          <c:tx>
            <c:strRef>
              <c:f>'Bi-section'!$L$23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'Bi-section'!$K$24:$K$47</c:f>
              <c:numCache>
                <c:formatCode>General</c:formatCode>
                <c:ptCount val="24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1.5999999999999999</c:v>
                </c:pt>
                <c:pt idx="4">
                  <c:v>1.7999999999999998</c:v>
                </c:pt>
                <c:pt idx="5">
                  <c:v>1.9999999999999998</c:v>
                </c:pt>
                <c:pt idx="6">
                  <c:v>2.1999999999999997</c:v>
                </c:pt>
                <c:pt idx="7">
                  <c:v>2.4</c:v>
                </c:pt>
                <c:pt idx="8">
                  <c:v>2.6</c:v>
                </c:pt>
                <c:pt idx="9">
                  <c:v>2.8000000000000003</c:v>
                </c:pt>
                <c:pt idx="10">
                  <c:v>3.0000000000000004</c:v>
                </c:pt>
                <c:pt idx="11">
                  <c:v>3.2000000000000006</c:v>
                </c:pt>
                <c:pt idx="12">
                  <c:v>3.4000000000000008</c:v>
                </c:pt>
                <c:pt idx="13">
                  <c:v>3.600000000000001</c:v>
                </c:pt>
                <c:pt idx="14">
                  <c:v>3.8000000000000012</c:v>
                </c:pt>
                <c:pt idx="15">
                  <c:v>4.0000000000000009</c:v>
                </c:pt>
                <c:pt idx="16">
                  <c:v>4.2000000000000011</c:v>
                </c:pt>
                <c:pt idx="17">
                  <c:v>4.4000000000000012</c:v>
                </c:pt>
                <c:pt idx="18">
                  <c:v>4.6000000000000014</c:v>
                </c:pt>
                <c:pt idx="19">
                  <c:v>4.8000000000000016</c:v>
                </c:pt>
                <c:pt idx="20">
                  <c:v>5.0000000000000018</c:v>
                </c:pt>
                <c:pt idx="21">
                  <c:v>5.200000000000002</c:v>
                </c:pt>
                <c:pt idx="22">
                  <c:v>5.4000000000000021</c:v>
                </c:pt>
                <c:pt idx="23">
                  <c:v>5.6000000000000023</c:v>
                </c:pt>
              </c:numCache>
            </c:numRef>
          </c:xVal>
          <c:yVal>
            <c:numRef>
              <c:f>'Bi-section'!$L$24:$L$47</c:f>
              <c:numCache>
                <c:formatCode>General</c:formatCode>
                <c:ptCount val="24"/>
                <c:pt idx="0">
                  <c:v>-2</c:v>
                </c:pt>
                <c:pt idx="1">
                  <c:v>-1.56</c:v>
                </c:pt>
                <c:pt idx="2">
                  <c:v>-1.0400000000000003</c:v>
                </c:pt>
                <c:pt idx="3">
                  <c:v>-0.44000000000000039</c:v>
                </c:pt>
                <c:pt idx="4">
                  <c:v>0.23999999999999932</c:v>
                </c:pt>
                <c:pt idx="5">
                  <c:v>0.99999999999999911</c:v>
                </c:pt>
                <c:pt idx="6">
                  <c:v>1.839999999999999</c:v>
                </c:pt>
                <c:pt idx="7">
                  <c:v>2.76</c:v>
                </c:pt>
                <c:pt idx="8">
                  <c:v>3.7600000000000007</c:v>
                </c:pt>
                <c:pt idx="9">
                  <c:v>4.8400000000000016</c:v>
                </c:pt>
                <c:pt idx="10">
                  <c:v>6.0000000000000036</c:v>
                </c:pt>
                <c:pt idx="11">
                  <c:v>7.2400000000000038</c:v>
                </c:pt>
                <c:pt idx="12">
                  <c:v>8.5600000000000058</c:v>
                </c:pt>
                <c:pt idx="13">
                  <c:v>9.9600000000000062</c:v>
                </c:pt>
                <c:pt idx="14">
                  <c:v>11.440000000000008</c:v>
                </c:pt>
                <c:pt idx="15">
                  <c:v>13.000000000000007</c:v>
                </c:pt>
                <c:pt idx="16">
                  <c:v>14.640000000000008</c:v>
                </c:pt>
                <c:pt idx="17">
                  <c:v>16.36000000000001</c:v>
                </c:pt>
                <c:pt idx="18">
                  <c:v>18.160000000000014</c:v>
                </c:pt>
                <c:pt idx="19">
                  <c:v>20.040000000000017</c:v>
                </c:pt>
                <c:pt idx="20">
                  <c:v>22.000000000000018</c:v>
                </c:pt>
                <c:pt idx="21">
                  <c:v>24.04000000000002</c:v>
                </c:pt>
                <c:pt idx="22">
                  <c:v>26.160000000000021</c:v>
                </c:pt>
                <c:pt idx="23">
                  <c:v>28.360000000000024</c:v>
                </c:pt>
              </c:numCache>
            </c:numRef>
          </c:yVal>
          <c:smooth val="1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'Bi-section'!$M$24:$M$34</c:f>
              <c:numCache>
                <c:formatCode>0.000</c:formatCode>
                <c:ptCount val="11"/>
                <c:pt idx="0">
                  <c:v>1.5</c:v>
                </c:pt>
                <c:pt idx="1">
                  <c:v>1.75</c:v>
                </c:pt>
                <c:pt idx="2">
                  <c:v>1.625</c:v>
                </c:pt>
                <c:pt idx="3">
                  <c:v>1.6875</c:v>
                </c:pt>
                <c:pt idx="4">
                  <c:v>1.71875</c:v>
                </c:pt>
                <c:pt idx="5">
                  <c:v>1.734375</c:v>
                </c:pt>
                <c:pt idx="6">
                  <c:v>1.7265625</c:v>
                </c:pt>
                <c:pt idx="7">
                  <c:v>1.73046875</c:v>
                </c:pt>
                <c:pt idx="8">
                  <c:v>1.732421875</c:v>
                </c:pt>
                <c:pt idx="9">
                  <c:v>1.7314453125</c:v>
                </c:pt>
                <c:pt idx="10">
                  <c:v>1.73193359375</c:v>
                </c:pt>
              </c:numCache>
            </c:numRef>
          </c:xVal>
          <c:yVal>
            <c:numRef>
              <c:f>'Bi-section'!$N$24:$N$34</c:f>
              <c:numCache>
                <c:formatCode>0.000</c:formatCode>
                <c:ptCount val="11"/>
                <c:pt idx="0">
                  <c:v>-0.75</c:v>
                </c:pt>
                <c:pt idx="1">
                  <c:v>6.25E-2</c:v>
                </c:pt>
                <c:pt idx="2">
                  <c:v>-0.359375</c:v>
                </c:pt>
                <c:pt idx="3">
                  <c:v>-0.15234375</c:v>
                </c:pt>
                <c:pt idx="4">
                  <c:v>-4.58984375E-2</c:v>
                </c:pt>
                <c:pt idx="5">
                  <c:v>8.056640625E-3</c:v>
                </c:pt>
                <c:pt idx="6">
                  <c:v>-1.898193359375E-2</c:v>
                </c:pt>
                <c:pt idx="7">
                  <c:v>-5.4779052734375E-3</c:v>
                </c:pt>
                <c:pt idx="8">
                  <c:v>1.285552978515625E-3</c:v>
                </c:pt>
                <c:pt idx="9">
                  <c:v>-2.0971298217773438E-3</c:v>
                </c:pt>
                <c:pt idx="10">
                  <c:v>-4.0602684020996094E-4</c:v>
                </c:pt>
              </c:numCache>
            </c:numRef>
          </c:yVal>
          <c:smooth val="1"/>
        </c:ser>
        <c:axId val="126384000"/>
        <c:axId val="126390656"/>
      </c:scatterChart>
      <c:valAx>
        <c:axId val="126384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1049038203804842"/>
              <c:y val="0.887643696028265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90656"/>
        <c:crosses val="autoZero"/>
        <c:crossBetween val="midCat"/>
      </c:valAx>
      <c:valAx>
        <c:axId val="126390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f(x)</a:t>
                </a:r>
              </a:p>
            </c:rich>
          </c:tx>
          <c:layout>
            <c:manualLayout>
              <c:xMode val="edge"/>
              <c:yMode val="edge"/>
              <c:x val="5.5944151456224486E-2"/>
              <c:y val="0.486893166597782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840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Graph of cos x - x</a:t>
            </a:r>
          </a:p>
        </c:rich>
      </c:tx>
      <c:layout>
        <c:manualLayout>
          <c:xMode val="edge"/>
          <c:yMode val="edge"/>
          <c:x val="0.37843551797040198"/>
          <c:y val="3.8610111399974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023255813953501E-2"/>
          <c:y val="0.22393864611985348"/>
          <c:w val="0.5983086680761095"/>
          <c:h val="0.59845672669960848"/>
        </c:manualLayout>
      </c:layout>
      <c:scatterChart>
        <c:scatterStyle val="smoothMarker"/>
        <c:ser>
          <c:idx val="0"/>
          <c:order val="0"/>
          <c:tx>
            <c:strRef>
              <c:f>[1]newton!$D$49</c:f>
              <c:strCache>
                <c:ptCount val="1"/>
                <c:pt idx="0">
                  <c:v>cos x - x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[1]newton!$C$50:$C$60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[1]newton!$D$50:$D$60</c:f>
              <c:numCache>
                <c:formatCode>General</c:formatCode>
                <c:ptCount val="11"/>
                <c:pt idx="0">
                  <c:v>1</c:v>
                </c:pt>
                <c:pt idx="1">
                  <c:v>0.89500416527802584</c:v>
                </c:pt>
                <c:pt idx="2">
                  <c:v>0.78006657784124167</c:v>
                </c:pt>
                <c:pt idx="3">
                  <c:v>0.65533648912560594</c:v>
                </c:pt>
                <c:pt idx="4">
                  <c:v>0.52106099400288508</c:v>
                </c:pt>
                <c:pt idx="5">
                  <c:v>0.37758256189037276</c:v>
                </c:pt>
                <c:pt idx="6">
                  <c:v>0.22533561490967835</c:v>
                </c:pt>
                <c:pt idx="7">
                  <c:v>6.4842187284488539E-2</c:v>
                </c:pt>
                <c:pt idx="8">
                  <c:v>-0.10329329065283466</c:v>
                </c:pt>
                <c:pt idx="9">
                  <c:v>-0.27839003172933563</c:v>
                </c:pt>
                <c:pt idx="10">
                  <c:v>-0.45969769413186023</c:v>
                </c:pt>
              </c:numCache>
            </c:numRef>
          </c:yVal>
          <c:smooth val="1"/>
        </c:ser>
        <c:axId val="138852992"/>
        <c:axId val="139305728"/>
      </c:scatterChart>
      <c:valAx>
        <c:axId val="138852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38054968287526453"/>
              <c:y val="0.861005484219437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305728"/>
        <c:crosses val="autoZero"/>
        <c:crossBetween val="midCat"/>
      </c:valAx>
      <c:valAx>
        <c:axId val="139305728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8529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22</xdr:row>
      <xdr:rowOff>0</xdr:rowOff>
    </xdr:from>
    <xdr:to>
      <xdr:col>8</xdr:col>
      <xdr:colOff>590550</xdr:colOff>
      <xdr:row>38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238125</xdr:colOff>
      <xdr:row>4</xdr:row>
      <xdr:rowOff>76200</xdr:rowOff>
    </xdr:from>
    <xdr:to>
      <xdr:col>14</xdr:col>
      <xdr:colOff>523875</xdr:colOff>
      <xdr:row>20</xdr:row>
      <xdr:rowOff>19050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20</xdr:row>
      <xdr:rowOff>0</xdr:rowOff>
    </xdr:from>
    <xdr:to>
      <xdr:col>8</xdr:col>
      <xdr:colOff>590550</xdr:colOff>
      <xdr:row>36</xdr:row>
      <xdr:rowOff>9525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295275</xdr:colOff>
      <xdr:row>17</xdr:row>
      <xdr:rowOff>114300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6</xdr:row>
      <xdr:rowOff>133350</xdr:rowOff>
    </xdr:from>
    <xdr:to>
      <xdr:col>13</xdr:col>
      <xdr:colOff>457200</xdr:colOff>
      <xdr:row>25</xdr:row>
      <xdr:rowOff>114300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22</xdr:row>
      <xdr:rowOff>0</xdr:rowOff>
    </xdr:from>
    <xdr:to>
      <xdr:col>8</xdr:col>
      <xdr:colOff>590550</xdr:colOff>
      <xdr:row>38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238125</xdr:colOff>
      <xdr:row>4</xdr:row>
      <xdr:rowOff>76200</xdr:rowOff>
    </xdr:from>
    <xdr:to>
      <xdr:col>14</xdr:col>
      <xdr:colOff>523875</xdr:colOff>
      <xdr:row>20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2</xdr:row>
      <xdr:rowOff>85725</xdr:rowOff>
    </xdr:from>
    <xdr:to>
      <xdr:col>18</xdr:col>
      <xdr:colOff>568960</xdr:colOff>
      <xdr:row>7</xdr:row>
      <xdr:rowOff>112395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4625" y="485775"/>
          <a:ext cx="3797935" cy="931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15</xdr:col>
      <xdr:colOff>297505</xdr:colOff>
      <xdr:row>13</xdr:row>
      <xdr:rowOff>59681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77275" y="1790700"/>
          <a:ext cx="1516705" cy="545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14</xdr:col>
      <xdr:colOff>0</xdr:colOff>
      <xdr:row>5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457200"/>
          <a:ext cx="1828800" cy="742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89535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5</xdr:col>
      <xdr:colOff>19050</xdr:colOff>
      <xdr:row>18</xdr:row>
      <xdr:rowOff>28575</xdr:rowOff>
    </xdr:from>
    <xdr:to>
      <xdr:col>7</xdr:col>
      <xdr:colOff>457200</xdr:colOff>
      <xdr:row>19</xdr:row>
      <xdr:rowOff>19050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324225" y="3171825"/>
          <a:ext cx="224790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2</xdr:col>
      <xdr:colOff>676275</xdr:colOff>
      <xdr:row>16</xdr:row>
      <xdr:rowOff>66675</xdr:rowOff>
    </xdr:from>
    <xdr:to>
      <xdr:col>5</xdr:col>
      <xdr:colOff>9525</xdr:colOff>
      <xdr:row>18</xdr:row>
      <xdr:rowOff>133350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 flipV="1">
          <a:off x="1419225" y="2886075"/>
          <a:ext cx="189547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0" y="5743575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</xdr:col>
      <xdr:colOff>123825</xdr:colOff>
      <xdr:row>60</xdr:row>
      <xdr:rowOff>152400</xdr:rowOff>
    </xdr:from>
    <xdr:to>
      <xdr:col>7</xdr:col>
      <xdr:colOff>123825</xdr:colOff>
      <xdr:row>76</xdr:row>
      <xdr:rowOff>28575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85725</xdr:colOff>
      <xdr:row>93</xdr:row>
      <xdr:rowOff>76200</xdr:rowOff>
    </xdr:from>
    <xdr:to>
      <xdr:col>3</xdr:col>
      <xdr:colOff>590550</xdr:colOff>
      <xdr:row>96</xdr:row>
      <xdr:rowOff>142875</xdr:rowOff>
    </xdr:to>
    <xdr:sp macro="" textlink="">
      <xdr:nvSpPr>
        <xdr:cNvPr id="7" name="Text 9"/>
        <xdr:cNvSpPr txBox="1">
          <a:spLocks noChangeArrowheads="1"/>
        </xdr:cNvSpPr>
      </xdr:nvSpPr>
      <xdr:spPr bwMode="auto">
        <a:xfrm>
          <a:off x="828675" y="15420975"/>
          <a:ext cx="1428750" cy="55245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Make sure you 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know how the formulas are entered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.latifee\Documents\bisect_newt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sect"/>
      <sheetName val="newton"/>
    </sheetNames>
    <sheetDataSet>
      <sheetData sheetId="0" refreshError="1"/>
      <sheetData sheetId="1">
        <row r="49">
          <cell r="D49" t="str">
            <v>cos x - x</v>
          </cell>
        </row>
        <row r="50">
          <cell r="C50">
            <v>0</v>
          </cell>
          <cell r="D50">
            <v>1</v>
          </cell>
        </row>
        <row r="51">
          <cell r="C51">
            <v>0.1</v>
          </cell>
          <cell r="D51">
            <v>0.89500416527802584</v>
          </cell>
        </row>
        <row r="52">
          <cell r="C52">
            <v>0.2</v>
          </cell>
          <cell r="D52">
            <v>0.78006657784124167</v>
          </cell>
        </row>
        <row r="53">
          <cell r="C53">
            <v>0.3</v>
          </cell>
          <cell r="D53">
            <v>0.65533648912560594</v>
          </cell>
        </row>
        <row r="54">
          <cell r="C54">
            <v>0.4</v>
          </cell>
          <cell r="D54">
            <v>0.52106099400288508</v>
          </cell>
        </row>
        <row r="55">
          <cell r="C55">
            <v>0.5</v>
          </cell>
          <cell r="D55">
            <v>0.37758256189037276</v>
          </cell>
        </row>
        <row r="56">
          <cell r="C56">
            <v>0.6</v>
          </cell>
          <cell r="D56">
            <v>0.22533561490967835</v>
          </cell>
        </row>
        <row r="57">
          <cell r="C57">
            <v>0.7</v>
          </cell>
          <cell r="D57">
            <v>6.4842187284488539E-2</v>
          </cell>
        </row>
        <row r="58">
          <cell r="C58">
            <v>0.8</v>
          </cell>
          <cell r="D58">
            <v>-0.10329329065283466</v>
          </cell>
        </row>
        <row r="59">
          <cell r="C59">
            <v>0.9</v>
          </cell>
          <cell r="D59">
            <v>-0.27839003172933563</v>
          </cell>
        </row>
        <row r="60">
          <cell r="C60">
            <v>1</v>
          </cell>
          <cell r="D60">
            <v>-0.45969769413186023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7"/>
  <sheetViews>
    <sheetView workbookViewId="0">
      <selection activeCell="A28" sqref="A28"/>
    </sheetView>
  </sheetViews>
  <sheetFormatPr defaultRowHeight="12.75"/>
  <sheetData>
    <row r="3" spans="1:10">
      <c r="A3" t="s">
        <v>0</v>
      </c>
    </row>
    <row r="4" spans="1:10">
      <c r="A4" t="s">
        <v>1</v>
      </c>
    </row>
    <row r="5" spans="1:10">
      <c r="A5" t="s">
        <v>2</v>
      </c>
      <c r="E5" t="s">
        <v>3</v>
      </c>
    </row>
    <row r="6" spans="1:10">
      <c r="E6" t="s">
        <v>5</v>
      </c>
    </row>
    <row r="8" spans="1:10" ht="13.5" thickBot="1">
      <c r="A8" s="2"/>
      <c r="B8" s="2" t="s">
        <v>12</v>
      </c>
      <c r="C8" s="2" t="s">
        <v>12</v>
      </c>
      <c r="D8" s="2" t="s">
        <v>12</v>
      </c>
      <c r="E8" s="2" t="s">
        <v>12</v>
      </c>
      <c r="F8" s="2" t="s">
        <v>22</v>
      </c>
      <c r="G8" s="3" t="s">
        <v>23</v>
      </c>
      <c r="H8" s="2" t="s">
        <v>13</v>
      </c>
      <c r="I8" s="2" t="s">
        <v>13</v>
      </c>
      <c r="J8" s="2"/>
    </row>
    <row r="9" spans="1:10" ht="13.5" thickBot="1">
      <c r="A9" s="3" t="s">
        <v>4</v>
      </c>
      <c r="B9" s="3" t="s">
        <v>6</v>
      </c>
      <c r="C9" s="3" t="s">
        <v>7</v>
      </c>
      <c r="D9" s="3" t="s">
        <v>9</v>
      </c>
      <c r="E9" s="3" t="s">
        <v>10</v>
      </c>
      <c r="F9" s="3" t="s">
        <v>8</v>
      </c>
      <c r="G9" s="3" t="s">
        <v>11</v>
      </c>
      <c r="H9" s="3" t="s">
        <v>6</v>
      </c>
      <c r="I9" s="3" t="s">
        <v>7</v>
      </c>
      <c r="J9" s="3" t="s">
        <v>14</v>
      </c>
    </row>
    <row r="10" spans="1:10">
      <c r="A10">
        <v>0</v>
      </c>
      <c r="B10" s="1">
        <v>0</v>
      </c>
      <c r="C10" s="1">
        <v>2.9</v>
      </c>
      <c r="D10" s="1">
        <f>B10^2-4*B10+3</f>
        <v>3</v>
      </c>
      <c r="E10" s="1">
        <f>C10^2-4*C10+3</f>
        <v>-0.1899999999999995</v>
      </c>
      <c r="F10" s="1">
        <f>(B10+C10)/2</f>
        <v>1.45</v>
      </c>
      <c r="G10" s="1">
        <f>F10^2-4*F10+3</f>
        <v>-0.69749999999999979</v>
      </c>
      <c r="H10" s="1">
        <f>IF(D10*G10&lt;0,B10,IF(D10*G10&gt;0,F10,F10))</f>
        <v>0</v>
      </c>
      <c r="I10" s="1">
        <f>IF(D10*G10&lt;0,F10,IF(D10*G10&gt;0,C10,F10))</f>
        <v>1.45</v>
      </c>
      <c r="J10" s="1">
        <f>I10-H10</f>
        <v>1.45</v>
      </c>
    </row>
    <row r="11" spans="1:10">
      <c r="A11">
        <v>1</v>
      </c>
      <c r="B11" s="1">
        <f>H10</f>
        <v>0</v>
      </c>
      <c r="C11" s="1">
        <f>I10</f>
        <v>1.45</v>
      </c>
      <c r="D11" s="1">
        <f>B11^2-4*B11+3</f>
        <v>3</v>
      </c>
      <c r="E11" s="1">
        <f>C11^2-4*C11+3</f>
        <v>-0.69749999999999979</v>
      </c>
      <c r="F11" s="1">
        <f>(B11+C11)/2</f>
        <v>0.72499999999999998</v>
      </c>
      <c r="G11" s="1">
        <f>F11^2-4*F11+3</f>
        <v>0.62562500000000032</v>
      </c>
      <c r="H11" s="1">
        <f>IF(D11*G11&lt;0,B11,IF(D11*G11&gt;0,F11,F11))</f>
        <v>0.72499999999999998</v>
      </c>
      <c r="I11" s="1">
        <f>IF(D11*G11&lt;0,F11,IF(D11*G11&gt;0,C11,F11))</f>
        <v>1.45</v>
      </c>
      <c r="J11" s="1">
        <f>I11-H11</f>
        <v>0.72499999999999998</v>
      </c>
    </row>
    <row r="12" spans="1:10">
      <c r="A12">
        <v>2</v>
      </c>
      <c r="B12" s="1">
        <f t="shared" ref="B12:B20" si="0">H11</f>
        <v>0.72499999999999998</v>
      </c>
      <c r="C12" s="1">
        <f t="shared" ref="C12:C20" si="1">I11</f>
        <v>1.45</v>
      </c>
      <c r="D12" s="1">
        <f t="shared" ref="D12:D20" si="2">B12^2-4*B12+3</f>
        <v>0.62562500000000032</v>
      </c>
      <c r="E12" s="1">
        <f t="shared" ref="E12:E20" si="3">C12^2-4*C12+3</f>
        <v>-0.69749999999999979</v>
      </c>
      <c r="F12" s="1">
        <f t="shared" ref="F12:F20" si="4">(B12+C12)/2</f>
        <v>1.0874999999999999</v>
      </c>
      <c r="G12" s="1">
        <f t="shared" ref="G12:G20" si="5">F12^2-4*F12+3</f>
        <v>-0.16734374999999968</v>
      </c>
      <c r="H12" s="1">
        <f t="shared" ref="H12:H20" si="6">IF(D12*G12&lt;0,B12,IF(D12*G12&gt;0,F12,F12))</f>
        <v>0.72499999999999998</v>
      </c>
      <c r="I12" s="1">
        <f t="shared" ref="I12:I20" si="7">IF(D12*G12&lt;0,F12,IF(D12*G12&gt;0,C12,F12))</f>
        <v>1.0874999999999999</v>
      </c>
      <c r="J12" s="1">
        <f t="shared" ref="J12:J20" si="8">I12-H12</f>
        <v>0.36249999999999993</v>
      </c>
    </row>
    <row r="13" spans="1:10">
      <c r="A13">
        <v>3</v>
      </c>
      <c r="B13" s="1">
        <f t="shared" si="0"/>
        <v>0.72499999999999998</v>
      </c>
      <c r="C13" s="1">
        <f t="shared" si="1"/>
        <v>1.0874999999999999</v>
      </c>
      <c r="D13" s="1">
        <f t="shared" si="2"/>
        <v>0.62562500000000032</v>
      </c>
      <c r="E13" s="1">
        <f t="shared" si="3"/>
        <v>-0.16734374999999968</v>
      </c>
      <c r="F13" s="1">
        <f t="shared" si="4"/>
        <v>0.90625</v>
      </c>
      <c r="G13" s="1">
        <f t="shared" si="5"/>
        <v>0.1962890625</v>
      </c>
      <c r="H13" s="1">
        <f t="shared" si="6"/>
        <v>0.90625</v>
      </c>
      <c r="I13" s="1">
        <f t="shared" si="7"/>
        <v>1.0874999999999999</v>
      </c>
      <c r="J13" s="1">
        <f t="shared" si="8"/>
        <v>0.18124999999999991</v>
      </c>
    </row>
    <row r="14" spans="1:10">
      <c r="A14">
        <v>4</v>
      </c>
      <c r="B14" s="1">
        <f t="shared" si="0"/>
        <v>0.90625</v>
      </c>
      <c r="C14" s="1">
        <f t="shared" si="1"/>
        <v>1.0874999999999999</v>
      </c>
      <c r="D14" s="1">
        <f t="shared" si="2"/>
        <v>0.1962890625</v>
      </c>
      <c r="E14" s="1">
        <f t="shared" si="3"/>
        <v>-0.16734374999999968</v>
      </c>
      <c r="F14" s="1">
        <f t="shared" si="4"/>
        <v>0.99687499999999996</v>
      </c>
      <c r="G14" s="1">
        <f t="shared" si="5"/>
        <v>6.2597656249998579E-3</v>
      </c>
      <c r="H14" s="1">
        <f t="shared" si="6"/>
        <v>0.99687499999999996</v>
      </c>
      <c r="I14" s="1">
        <f t="shared" si="7"/>
        <v>1.0874999999999999</v>
      </c>
      <c r="J14" s="1">
        <f t="shared" si="8"/>
        <v>9.0624999999999956E-2</v>
      </c>
    </row>
    <row r="15" spans="1:10">
      <c r="A15">
        <v>5</v>
      </c>
      <c r="B15" s="1">
        <f t="shared" si="0"/>
        <v>0.99687499999999996</v>
      </c>
      <c r="C15" s="1">
        <f t="shared" si="1"/>
        <v>1.0874999999999999</v>
      </c>
      <c r="D15" s="1">
        <f t="shared" si="2"/>
        <v>6.2597656249998579E-3</v>
      </c>
      <c r="E15" s="1">
        <f t="shared" si="3"/>
        <v>-0.16734374999999968</v>
      </c>
      <c r="F15" s="1">
        <f t="shared" si="4"/>
        <v>1.0421874999999998</v>
      </c>
      <c r="G15" s="1">
        <f t="shared" si="5"/>
        <v>-8.2595214843749432E-2</v>
      </c>
      <c r="H15" s="1">
        <f t="shared" si="6"/>
        <v>0.99687499999999996</v>
      </c>
      <c r="I15" s="1">
        <f t="shared" si="7"/>
        <v>1.0421874999999998</v>
      </c>
      <c r="J15" s="1">
        <f t="shared" si="8"/>
        <v>4.5312499999999867E-2</v>
      </c>
    </row>
    <row r="16" spans="1:10">
      <c r="A16">
        <v>6</v>
      </c>
      <c r="B16" s="1">
        <f t="shared" si="0"/>
        <v>0.99687499999999996</v>
      </c>
      <c r="C16" s="1">
        <f t="shared" si="1"/>
        <v>1.0421874999999998</v>
      </c>
      <c r="D16" s="1">
        <f t="shared" si="2"/>
        <v>6.2597656249998579E-3</v>
      </c>
      <c r="E16" s="1">
        <f t="shared" si="3"/>
        <v>-8.2595214843749432E-2</v>
      </c>
      <c r="F16" s="1">
        <f t="shared" si="4"/>
        <v>1.01953125</v>
      </c>
      <c r="G16" s="1">
        <f t="shared" si="5"/>
        <v>-3.86810302734375E-2</v>
      </c>
      <c r="H16" s="1">
        <f t="shared" si="6"/>
        <v>0.99687499999999996</v>
      </c>
      <c r="I16" s="1">
        <f t="shared" si="7"/>
        <v>1.01953125</v>
      </c>
      <c r="J16" s="1">
        <f t="shared" si="8"/>
        <v>2.2656250000000044E-2</v>
      </c>
    </row>
    <row r="17" spans="1:14">
      <c r="A17">
        <v>7</v>
      </c>
      <c r="B17" s="1">
        <f t="shared" si="0"/>
        <v>0.99687499999999996</v>
      </c>
      <c r="C17" s="1">
        <f t="shared" si="1"/>
        <v>1.01953125</v>
      </c>
      <c r="D17" s="1">
        <f t="shared" si="2"/>
        <v>6.2597656249998579E-3</v>
      </c>
      <c r="E17" s="1">
        <f t="shared" si="3"/>
        <v>-3.86810302734375E-2</v>
      </c>
      <c r="F17" s="1">
        <f t="shared" si="4"/>
        <v>1.0082031250000001</v>
      </c>
      <c r="G17" s="1">
        <f t="shared" si="5"/>
        <v>-1.6338958740234499E-2</v>
      </c>
      <c r="H17" s="1">
        <f t="shared" si="6"/>
        <v>0.99687499999999996</v>
      </c>
      <c r="I17" s="1">
        <f t="shared" si="7"/>
        <v>1.0082031250000001</v>
      </c>
      <c r="J17" s="1">
        <f t="shared" si="8"/>
        <v>1.1328125000000133E-2</v>
      </c>
    </row>
    <row r="18" spans="1:14">
      <c r="A18">
        <v>8</v>
      </c>
      <c r="B18" s="1">
        <f t="shared" si="0"/>
        <v>0.99687499999999996</v>
      </c>
      <c r="C18" s="1">
        <f t="shared" si="1"/>
        <v>1.0082031250000001</v>
      </c>
      <c r="D18" s="1">
        <f t="shared" si="2"/>
        <v>6.2597656249998579E-3</v>
      </c>
      <c r="E18" s="1">
        <f t="shared" si="3"/>
        <v>-1.6338958740234499E-2</v>
      </c>
      <c r="F18" s="1">
        <f t="shared" si="4"/>
        <v>1.0025390624999999</v>
      </c>
      <c r="G18" s="1">
        <f t="shared" si="5"/>
        <v>-5.0716781616211293E-3</v>
      </c>
      <c r="H18" s="1">
        <f t="shared" si="6"/>
        <v>0.99687499999999996</v>
      </c>
      <c r="I18" s="1">
        <f t="shared" si="7"/>
        <v>1.0025390624999999</v>
      </c>
      <c r="J18" s="1">
        <f t="shared" si="8"/>
        <v>5.6640624999999556E-3</v>
      </c>
    </row>
    <row r="19" spans="1:14">
      <c r="A19">
        <v>9</v>
      </c>
      <c r="B19" s="1">
        <f t="shared" si="0"/>
        <v>0.99687499999999996</v>
      </c>
      <c r="C19" s="1">
        <f t="shared" si="1"/>
        <v>1.0025390624999999</v>
      </c>
      <c r="D19" s="1">
        <f t="shared" si="2"/>
        <v>6.2597656249998579E-3</v>
      </c>
      <c r="E19" s="1">
        <f t="shared" si="3"/>
        <v>-5.0716781616211293E-3</v>
      </c>
      <c r="F19" s="1">
        <f t="shared" si="4"/>
        <v>0.99970703124999993</v>
      </c>
      <c r="G19" s="1">
        <f t="shared" si="5"/>
        <v>5.8602333068868973E-4</v>
      </c>
      <c r="H19" s="1">
        <f t="shared" si="6"/>
        <v>0.99970703124999993</v>
      </c>
      <c r="I19" s="1">
        <f t="shared" si="7"/>
        <v>1.0025390624999999</v>
      </c>
      <c r="J19" s="1">
        <f t="shared" si="8"/>
        <v>2.8320312499999778E-3</v>
      </c>
    </row>
    <row r="20" spans="1:14">
      <c r="A20">
        <v>10</v>
      </c>
      <c r="B20" s="1">
        <f t="shared" si="0"/>
        <v>0.99970703124999993</v>
      </c>
      <c r="C20" s="1">
        <f t="shared" si="1"/>
        <v>1.0025390624999999</v>
      </c>
      <c r="D20" s="1">
        <f t="shared" si="2"/>
        <v>5.8602333068868973E-4</v>
      </c>
      <c r="E20" s="1">
        <f t="shared" si="3"/>
        <v>-5.0716781616211293E-3</v>
      </c>
      <c r="F20" s="1">
        <f t="shared" si="4"/>
        <v>1.0011230468749999</v>
      </c>
      <c r="G20" s="1">
        <f t="shared" si="5"/>
        <v>-2.2448325157160554E-3</v>
      </c>
      <c r="H20" s="1">
        <f t="shared" si="6"/>
        <v>0.99970703124999993</v>
      </c>
      <c r="I20" s="1">
        <f t="shared" si="7"/>
        <v>1.0011230468749999</v>
      </c>
      <c r="J20" s="1">
        <f t="shared" si="8"/>
        <v>1.4160156249999334E-3</v>
      </c>
    </row>
    <row r="23" spans="1:14" ht="13.5" thickBot="1">
      <c r="K23" s="3" t="s">
        <v>18</v>
      </c>
      <c r="L23" s="3" t="s">
        <v>19</v>
      </c>
      <c r="M23" s="3" t="s">
        <v>8</v>
      </c>
      <c r="N23" s="3" t="s">
        <v>11</v>
      </c>
    </row>
    <row r="24" spans="1:14">
      <c r="B24" t="s">
        <v>16</v>
      </c>
      <c r="C24" t="s">
        <v>15</v>
      </c>
      <c r="K24">
        <v>-0.4</v>
      </c>
      <c r="L24">
        <f>K24^2-4*K24+3</f>
        <v>4.76</v>
      </c>
      <c r="M24" s="4">
        <f>F10</f>
        <v>1.45</v>
      </c>
      <c r="N24" s="4">
        <f>G10</f>
        <v>-0.69749999999999979</v>
      </c>
    </row>
    <row r="25" spans="1:14">
      <c r="B25">
        <v>0.01</v>
      </c>
      <c r="C25">
        <f>LOG((C10-B10)/B25)/LOG(2)</f>
        <v>8.1799090900149345</v>
      </c>
      <c r="K25">
        <f>K24+0.2</f>
        <v>-0.2</v>
      </c>
      <c r="L25">
        <f t="shared" ref="L25:L47" si="9">K25^2-4*K25+3</f>
        <v>3.84</v>
      </c>
      <c r="M25" s="4">
        <f t="shared" ref="M25:M34" si="10">F11</f>
        <v>0.72499999999999998</v>
      </c>
      <c r="N25" s="4">
        <f t="shared" ref="N25:N34" si="11">G11</f>
        <v>0.62562500000000032</v>
      </c>
    </row>
    <row r="26" spans="1:14">
      <c r="K26">
        <f t="shared" ref="K26:K47" si="12">K25+0.2</f>
        <v>0</v>
      </c>
      <c r="L26">
        <f t="shared" si="9"/>
        <v>3</v>
      </c>
      <c r="M26" s="4">
        <f t="shared" si="10"/>
        <v>1.0874999999999999</v>
      </c>
      <c r="N26" s="4">
        <f t="shared" si="11"/>
        <v>-0.16734374999999968</v>
      </c>
    </row>
    <row r="27" spans="1:14">
      <c r="K27">
        <f t="shared" si="12"/>
        <v>0.2</v>
      </c>
      <c r="L27">
        <f t="shared" si="9"/>
        <v>2.2400000000000002</v>
      </c>
      <c r="M27" s="4">
        <f t="shared" si="10"/>
        <v>0.90625</v>
      </c>
      <c r="N27" s="4">
        <f t="shared" si="11"/>
        <v>0.1962890625</v>
      </c>
    </row>
    <row r="28" spans="1:14">
      <c r="K28">
        <f t="shared" si="12"/>
        <v>0.4</v>
      </c>
      <c r="L28">
        <f t="shared" si="9"/>
        <v>1.56</v>
      </c>
      <c r="M28" s="4">
        <f t="shared" si="10"/>
        <v>0.99687499999999996</v>
      </c>
      <c r="N28" s="4">
        <f t="shared" si="11"/>
        <v>6.2597656249998579E-3</v>
      </c>
    </row>
    <row r="29" spans="1:14">
      <c r="K29">
        <f t="shared" si="12"/>
        <v>0.60000000000000009</v>
      </c>
      <c r="L29">
        <f t="shared" si="9"/>
        <v>0.96</v>
      </c>
      <c r="M29" s="4">
        <f t="shared" si="10"/>
        <v>1.0421874999999998</v>
      </c>
      <c r="N29" s="4">
        <f t="shared" si="11"/>
        <v>-8.2595214843749432E-2</v>
      </c>
    </row>
    <row r="30" spans="1:14">
      <c r="K30">
        <f t="shared" si="12"/>
        <v>0.8</v>
      </c>
      <c r="L30">
        <f t="shared" si="9"/>
        <v>0.43999999999999995</v>
      </c>
      <c r="M30" s="4">
        <f t="shared" si="10"/>
        <v>1.01953125</v>
      </c>
      <c r="N30" s="4">
        <f t="shared" si="11"/>
        <v>-3.86810302734375E-2</v>
      </c>
    </row>
    <row r="31" spans="1:14">
      <c r="K31">
        <f t="shared" si="12"/>
        <v>1</v>
      </c>
      <c r="L31">
        <f t="shared" si="9"/>
        <v>0</v>
      </c>
      <c r="M31" s="4">
        <f t="shared" si="10"/>
        <v>1.0082031250000001</v>
      </c>
      <c r="N31" s="4">
        <f t="shared" si="11"/>
        <v>-1.6338958740234499E-2</v>
      </c>
    </row>
    <row r="32" spans="1:14">
      <c r="K32">
        <f t="shared" si="12"/>
        <v>1.2</v>
      </c>
      <c r="L32">
        <f t="shared" si="9"/>
        <v>-0.35999999999999988</v>
      </c>
      <c r="M32" s="4">
        <f t="shared" si="10"/>
        <v>1.0025390624999999</v>
      </c>
      <c r="N32" s="4">
        <f t="shared" si="11"/>
        <v>-5.0716781616211293E-3</v>
      </c>
    </row>
    <row r="33" spans="11:14">
      <c r="K33">
        <f t="shared" si="12"/>
        <v>1.4</v>
      </c>
      <c r="L33">
        <f t="shared" si="9"/>
        <v>-0.63999999999999968</v>
      </c>
      <c r="M33" s="4">
        <f t="shared" si="10"/>
        <v>0.99970703124999993</v>
      </c>
      <c r="N33" s="4">
        <f t="shared" si="11"/>
        <v>5.8602333068868973E-4</v>
      </c>
    </row>
    <row r="34" spans="11:14">
      <c r="K34">
        <f t="shared" si="12"/>
        <v>1.5999999999999999</v>
      </c>
      <c r="L34">
        <f t="shared" si="9"/>
        <v>-0.83999999999999986</v>
      </c>
      <c r="M34" s="4">
        <f t="shared" si="10"/>
        <v>1.0011230468749999</v>
      </c>
      <c r="N34" s="4">
        <f t="shared" si="11"/>
        <v>-2.2448325157160554E-3</v>
      </c>
    </row>
    <row r="35" spans="11:14">
      <c r="K35">
        <f t="shared" si="12"/>
        <v>1.7999999999999998</v>
      </c>
      <c r="L35">
        <f t="shared" si="9"/>
        <v>-0.96</v>
      </c>
      <c r="M35" s="4"/>
    </row>
    <row r="36" spans="11:14">
      <c r="K36">
        <f t="shared" si="12"/>
        <v>1.9999999999999998</v>
      </c>
      <c r="L36">
        <f t="shared" si="9"/>
        <v>-1</v>
      </c>
      <c r="M36" s="4"/>
    </row>
    <row r="37" spans="11:14">
      <c r="K37">
        <f t="shared" si="12"/>
        <v>2.1999999999999997</v>
      </c>
      <c r="L37">
        <f t="shared" si="9"/>
        <v>-0.96</v>
      </c>
      <c r="M37" s="4"/>
    </row>
    <row r="38" spans="11:14">
      <c r="K38">
        <f t="shared" si="12"/>
        <v>2.4</v>
      </c>
      <c r="L38">
        <f t="shared" si="9"/>
        <v>-0.83999999999999986</v>
      </c>
      <c r="M38" s="4"/>
    </row>
    <row r="39" spans="11:14">
      <c r="K39">
        <f t="shared" si="12"/>
        <v>2.6</v>
      </c>
      <c r="L39">
        <f t="shared" si="9"/>
        <v>-0.63999999999999968</v>
      </c>
      <c r="M39" s="4"/>
    </row>
    <row r="40" spans="11:14">
      <c r="K40">
        <f t="shared" si="12"/>
        <v>2.8000000000000003</v>
      </c>
      <c r="L40">
        <f t="shared" si="9"/>
        <v>-0.35999999999999943</v>
      </c>
      <c r="M40" s="4"/>
    </row>
    <row r="41" spans="11:14">
      <c r="K41">
        <f t="shared" si="12"/>
        <v>3.0000000000000004</v>
      </c>
      <c r="L41">
        <f t="shared" si="9"/>
        <v>0</v>
      </c>
      <c r="M41" s="4"/>
    </row>
    <row r="42" spans="11:14">
      <c r="K42">
        <f t="shared" si="12"/>
        <v>3.2000000000000006</v>
      </c>
      <c r="L42">
        <f t="shared" si="9"/>
        <v>0.44000000000000128</v>
      </c>
      <c r="M42" s="4"/>
    </row>
    <row r="43" spans="11:14">
      <c r="K43">
        <f t="shared" si="12"/>
        <v>3.4000000000000008</v>
      </c>
      <c r="L43">
        <f t="shared" si="9"/>
        <v>0.96000000000000263</v>
      </c>
      <c r="M43" s="4"/>
    </row>
    <row r="44" spans="11:14">
      <c r="K44">
        <f t="shared" si="12"/>
        <v>3.600000000000001</v>
      </c>
      <c r="L44">
        <f t="shared" si="9"/>
        <v>1.5600000000000023</v>
      </c>
      <c r="M44" s="4"/>
    </row>
    <row r="45" spans="11:14">
      <c r="K45">
        <f t="shared" si="12"/>
        <v>3.8000000000000012</v>
      </c>
      <c r="L45">
        <f t="shared" si="9"/>
        <v>2.2400000000000038</v>
      </c>
      <c r="M45" s="4"/>
    </row>
    <row r="46" spans="11:14">
      <c r="K46">
        <f t="shared" si="12"/>
        <v>4.0000000000000009</v>
      </c>
      <c r="L46">
        <f t="shared" si="9"/>
        <v>3.0000000000000036</v>
      </c>
      <c r="M46" s="4"/>
    </row>
    <row r="47" spans="11:14">
      <c r="K47">
        <f t="shared" si="12"/>
        <v>4.2000000000000011</v>
      </c>
      <c r="L47">
        <f t="shared" si="9"/>
        <v>3.8400000000000034</v>
      </c>
      <c r="M47" s="4"/>
    </row>
  </sheetData>
  <phoneticPr fontId="0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opLeftCell="A3" workbookViewId="0">
      <selection activeCell="C34" sqref="C34:C35"/>
    </sheetView>
  </sheetViews>
  <sheetFormatPr defaultRowHeight="12.75"/>
  <sheetData>
    <row r="1" spans="1:10">
      <c r="A1" t="s">
        <v>0</v>
      </c>
    </row>
    <row r="2" spans="1:10">
      <c r="A2" t="s">
        <v>1</v>
      </c>
    </row>
    <row r="3" spans="1:10">
      <c r="A3" t="s">
        <v>2</v>
      </c>
      <c r="E3" t="s">
        <v>17</v>
      </c>
    </row>
    <row r="4" spans="1:10">
      <c r="E4" t="s">
        <v>5</v>
      </c>
    </row>
    <row r="6" spans="1:10">
      <c r="A6" s="2"/>
      <c r="B6" s="2" t="s">
        <v>12</v>
      </c>
      <c r="C6" s="2" t="s">
        <v>12</v>
      </c>
      <c r="D6" s="2" t="s">
        <v>12</v>
      </c>
      <c r="E6" s="2" t="s">
        <v>12</v>
      </c>
      <c r="F6" s="2"/>
      <c r="G6" s="2"/>
      <c r="H6" s="2" t="s">
        <v>13</v>
      </c>
      <c r="I6" s="2" t="s">
        <v>13</v>
      </c>
      <c r="J6" s="2"/>
    </row>
    <row r="7" spans="1:10" ht="13.5" thickBot="1">
      <c r="A7" s="3" t="s">
        <v>4</v>
      </c>
      <c r="B7" s="3" t="s">
        <v>6</v>
      </c>
      <c r="C7" s="3" t="s">
        <v>7</v>
      </c>
      <c r="D7" s="3" t="s">
        <v>9</v>
      </c>
      <c r="E7" s="3" t="s">
        <v>10</v>
      </c>
      <c r="F7" s="3" t="s">
        <v>8</v>
      </c>
      <c r="G7" s="3" t="s">
        <v>11</v>
      </c>
      <c r="H7" s="3" t="s">
        <v>6</v>
      </c>
      <c r="I7" s="3" t="s">
        <v>7</v>
      </c>
      <c r="J7" s="3" t="s">
        <v>14</v>
      </c>
    </row>
    <row r="8" spans="1:10">
      <c r="A8">
        <v>0</v>
      </c>
      <c r="B8" s="1">
        <v>0</v>
      </c>
      <c r="C8" s="1">
        <v>2.9</v>
      </c>
      <c r="D8" s="1">
        <f>B8^2-4*B8+3</f>
        <v>3</v>
      </c>
      <c r="E8" s="1">
        <f>C8^2-4*C8+3</f>
        <v>-0.1899999999999995</v>
      </c>
      <c r="F8" s="1">
        <f>C8-(E8*(B8-C8))/(D8-E8)</f>
        <v>2.7272727272727275</v>
      </c>
      <c r="G8" s="1">
        <f>F8^2-4*F8+3</f>
        <v>-0.47107438016528924</v>
      </c>
      <c r="H8" s="1">
        <f>IF(D8*G8&lt;0,B8,IF(D8*G8&gt;0,F8,F8))</f>
        <v>0</v>
      </c>
      <c r="I8" s="1">
        <f>IF(D8*G8&lt;0,F8,IF(D8*G8&gt;0,C8,F8))</f>
        <v>2.7272727272727275</v>
      </c>
      <c r="J8" s="1">
        <f>I8-H8</f>
        <v>2.7272727272727275</v>
      </c>
    </row>
    <row r="9" spans="1:10">
      <c r="A9">
        <v>1</v>
      </c>
      <c r="B9" s="1">
        <f>H8</f>
        <v>0</v>
      </c>
      <c r="C9" s="1">
        <f>I8</f>
        <v>2.7272727272727275</v>
      </c>
      <c r="D9" s="1">
        <f>B9^2-4*B9+3</f>
        <v>3</v>
      </c>
      <c r="E9" s="1">
        <f>C9^2-4*C9+3</f>
        <v>-0.47107438016528924</v>
      </c>
      <c r="F9" s="1">
        <f t="shared" ref="F9:F18" si="0">C9-(E9*(B9-C9))/(D9-E9)</f>
        <v>2.3571428571428572</v>
      </c>
      <c r="G9" s="1">
        <f>F9^2-4*F9+3</f>
        <v>-0.87244897959183643</v>
      </c>
      <c r="H9" s="1">
        <f>IF(D9*G9&lt;0,B9,IF(D9*G9&gt;0,F9,F9))</f>
        <v>0</v>
      </c>
      <c r="I9" s="1">
        <f>IF(D9*G9&lt;0,F9,IF(D9*G9&gt;0,C9,F9))</f>
        <v>2.3571428571428572</v>
      </c>
      <c r="J9" s="1">
        <f>I9-H9</f>
        <v>2.3571428571428572</v>
      </c>
    </row>
    <row r="10" spans="1:10">
      <c r="A10">
        <v>2</v>
      </c>
      <c r="B10" s="1">
        <f t="shared" ref="B10:C18" si="1">H9</f>
        <v>0</v>
      </c>
      <c r="C10" s="1">
        <f t="shared" si="1"/>
        <v>2.3571428571428572</v>
      </c>
      <c r="D10" s="1">
        <f t="shared" ref="D10:E18" si="2">B10^2-4*B10+3</f>
        <v>3</v>
      </c>
      <c r="E10" s="1">
        <f t="shared" si="2"/>
        <v>-0.87244897959183643</v>
      </c>
      <c r="F10" s="1">
        <f t="shared" si="0"/>
        <v>1.8260869565217392</v>
      </c>
      <c r="G10" s="1">
        <f t="shared" ref="G10:G18" si="3">F10^2-4*F10+3</f>
        <v>-0.9697542533081287</v>
      </c>
      <c r="H10" s="1">
        <f t="shared" ref="H10:H18" si="4">IF(D10*G10&lt;0,B10,IF(D10*G10&gt;0,F10,F10))</f>
        <v>0</v>
      </c>
      <c r="I10" s="1">
        <f t="shared" ref="I10:I18" si="5">IF(D10*G10&lt;0,F10,IF(D10*G10&gt;0,C10,F10))</f>
        <v>1.8260869565217392</v>
      </c>
      <c r="J10" s="1">
        <f t="shared" ref="J10:J18" si="6">I10-H10</f>
        <v>1.8260869565217392</v>
      </c>
    </row>
    <row r="11" spans="1:10">
      <c r="A11">
        <v>3</v>
      </c>
      <c r="B11" s="1">
        <f t="shared" si="1"/>
        <v>0</v>
      </c>
      <c r="C11" s="1">
        <f t="shared" si="1"/>
        <v>1.8260869565217392</v>
      </c>
      <c r="D11" s="1">
        <f t="shared" si="2"/>
        <v>3</v>
      </c>
      <c r="E11" s="1">
        <f t="shared" si="2"/>
        <v>-0.9697542533081287</v>
      </c>
      <c r="F11" s="1">
        <f t="shared" si="0"/>
        <v>1.38</v>
      </c>
      <c r="G11" s="1">
        <f t="shared" si="3"/>
        <v>-0.6155999999999997</v>
      </c>
      <c r="H11" s="1">
        <f t="shared" si="4"/>
        <v>0</v>
      </c>
      <c r="I11" s="1">
        <f t="shared" si="5"/>
        <v>1.38</v>
      </c>
      <c r="J11" s="1">
        <f t="shared" si="6"/>
        <v>1.38</v>
      </c>
    </row>
    <row r="12" spans="1:10">
      <c r="A12">
        <v>4</v>
      </c>
      <c r="B12" s="1">
        <f t="shared" si="1"/>
        <v>0</v>
      </c>
      <c r="C12" s="1">
        <f t="shared" si="1"/>
        <v>1.38</v>
      </c>
      <c r="D12" s="1">
        <f t="shared" si="2"/>
        <v>3</v>
      </c>
      <c r="E12" s="1">
        <f t="shared" si="2"/>
        <v>-0.6155999999999997</v>
      </c>
      <c r="F12" s="1">
        <f t="shared" si="0"/>
        <v>1.1450381679389312</v>
      </c>
      <c r="G12" s="1">
        <f t="shared" si="3"/>
        <v>-0.2690402657187807</v>
      </c>
      <c r="H12" s="1">
        <f t="shared" si="4"/>
        <v>0</v>
      </c>
      <c r="I12" s="1">
        <f t="shared" si="5"/>
        <v>1.1450381679389312</v>
      </c>
      <c r="J12" s="1">
        <f t="shared" si="6"/>
        <v>1.1450381679389312</v>
      </c>
    </row>
    <row r="13" spans="1:10">
      <c r="A13">
        <v>5</v>
      </c>
      <c r="B13" s="1">
        <f t="shared" si="1"/>
        <v>0</v>
      </c>
      <c r="C13" s="1">
        <f t="shared" si="1"/>
        <v>1.1450381679389312</v>
      </c>
      <c r="D13" s="1">
        <f t="shared" si="2"/>
        <v>3</v>
      </c>
      <c r="E13" s="1">
        <f t="shared" si="2"/>
        <v>-0.2690402657187807</v>
      </c>
      <c r="F13" s="1">
        <f t="shared" si="0"/>
        <v>1.0508021390374331</v>
      </c>
      <c r="G13" s="1">
        <f t="shared" si="3"/>
        <v>-9.9023420744087431E-2</v>
      </c>
      <c r="H13" s="1">
        <f t="shared" si="4"/>
        <v>0</v>
      </c>
      <c r="I13" s="1">
        <f t="shared" si="5"/>
        <v>1.0508021390374331</v>
      </c>
      <c r="J13" s="1">
        <f t="shared" si="6"/>
        <v>1.0508021390374331</v>
      </c>
    </row>
    <row r="14" spans="1:10">
      <c r="A14">
        <v>6</v>
      </c>
      <c r="B14" s="1">
        <f t="shared" si="1"/>
        <v>0</v>
      </c>
      <c r="C14" s="1">
        <f t="shared" si="1"/>
        <v>1.0508021390374331</v>
      </c>
      <c r="D14" s="1">
        <f t="shared" si="2"/>
        <v>3</v>
      </c>
      <c r="E14" s="1">
        <f t="shared" si="2"/>
        <v>-9.9023420744087431E-2</v>
      </c>
      <c r="F14" s="1">
        <f t="shared" si="0"/>
        <v>1.0172257479601088</v>
      </c>
      <c r="G14" s="1">
        <f t="shared" si="3"/>
        <v>-3.415476952743246E-2</v>
      </c>
      <c r="H14" s="1">
        <f t="shared" si="4"/>
        <v>0</v>
      </c>
      <c r="I14" s="1">
        <f t="shared" si="5"/>
        <v>1.0172257479601088</v>
      </c>
      <c r="J14" s="1">
        <f t="shared" si="6"/>
        <v>1.0172257479601088</v>
      </c>
    </row>
    <row r="15" spans="1:10">
      <c r="A15">
        <v>7</v>
      </c>
      <c r="B15" s="1">
        <f t="shared" si="1"/>
        <v>0</v>
      </c>
      <c r="C15" s="1">
        <f t="shared" si="1"/>
        <v>1.0172257479601088</v>
      </c>
      <c r="D15" s="1">
        <f t="shared" si="2"/>
        <v>3</v>
      </c>
      <c r="E15" s="1">
        <f t="shared" si="2"/>
        <v>-3.415476952743246E-2</v>
      </c>
      <c r="F15" s="1">
        <f t="shared" si="0"/>
        <v>1.0057750759878419</v>
      </c>
      <c r="G15" s="1">
        <f t="shared" si="3"/>
        <v>-1.1516800473018396E-2</v>
      </c>
      <c r="H15" s="1">
        <f t="shared" si="4"/>
        <v>0</v>
      </c>
      <c r="I15" s="1">
        <f t="shared" si="5"/>
        <v>1.0057750759878419</v>
      </c>
      <c r="J15" s="1">
        <f t="shared" si="6"/>
        <v>1.0057750759878419</v>
      </c>
    </row>
    <row r="16" spans="1:10">
      <c r="A16">
        <v>8</v>
      </c>
      <c r="B16" s="1">
        <f t="shared" si="1"/>
        <v>0</v>
      </c>
      <c r="C16" s="1">
        <f t="shared" si="1"/>
        <v>1.0057750759878419</v>
      </c>
      <c r="D16" s="1">
        <f t="shared" si="2"/>
        <v>3</v>
      </c>
      <c r="E16" s="1">
        <f t="shared" si="2"/>
        <v>-1.1516800473018396E-2</v>
      </c>
      <c r="F16" s="1">
        <f t="shared" si="0"/>
        <v>1.0019287381991675</v>
      </c>
      <c r="G16" s="1">
        <f t="shared" si="3"/>
        <v>-3.8537563672940145E-3</v>
      </c>
      <c r="H16" s="1">
        <f t="shared" si="4"/>
        <v>0</v>
      </c>
      <c r="I16" s="1">
        <f t="shared" si="5"/>
        <v>1.0019287381991675</v>
      </c>
      <c r="J16" s="1">
        <f t="shared" si="6"/>
        <v>1.0019287381991675</v>
      </c>
    </row>
    <row r="17" spans="1:14">
      <c r="A17">
        <v>9</v>
      </c>
      <c r="B17" s="1">
        <f t="shared" si="1"/>
        <v>0</v>
      </c>
      <c r="C17" s="1">
        <f t="shared" si="1"/>
        <v>1.0019287381991675</v>
      </c>
      <c r="D17" s="1">
        <f t="shared" si="2"/>
        <v>3</v>
      </c>
      <c r="E17" s="1">
        <f t="shared" si="2"/>
        <v>-3.8537563672940145E-3</v>
      </c>
      <c r="F17" s="1">
        <f t="shared" si="0"/>
        <v>1.0006433263357486</v>
      </c>
      <c r="G17" s="1">
        <f t="shared" si="3"/>
        <v>-1.2862388027228278E-3</v>
      </c>
      <c r="H17" s="1">
        <f t="shared" si="4"/>
        <v>0</v>
      </c>
      <c r="I17" s="1">
        <f t="shared" si="5"/>
        <v>1.0006433263357486</v>
      </c>
      <c r="J17" s="1">
        <f t="shared" si="6"/>
        <v>1.0006433263357486</v>
      </c>
    </row>
    <row r="18" spans="1:14">
      <c r="A18">
        <v>10</v>
      </c>
      <c r="B18" s="1">
        <f t="shared" si="1"/>
        <v>0</v>
      </c>
      <c r="C18" s="1">
        <f t="shared" si="1"/>
        <v>1.0006433263357486</v>
      </c>
      <c r="D18" s="1">
        <f t="shared" si="2"/>
        <v>3</v>
      </c>
      <c r="E18" s="1">
        <f t="shared" si="2"/>
        <v>-1.2862388027228278E-3</v>
      </c>
      <c r="F18" s="1">
        <f t="shared" si="0"/>
        <v>1.0002144881071988</v>
      </c>
      <c r="G18" s="1">
        <f t="shared" si="3"/>
        <v>-4.2893020924950065E-4</v>
      </c>
      <c r="H18" s="1">
        <f t="shared" si="4"/>
        <v>0</v>
      </c>
      <c r="I18" s="1">
        <f t="shared" si="5"/>
        <v>1.0002144881071988</v>
      </c>
      <c r="J18" s="1">
        <f t="shared" si="6"/>
        <v>1.0002144881071988</v>
      </c>
    </row>
    <row r="20" spans="1:14" ht="13.5" thickBot="1">
      <c r="K20" s="3" t="s">
        <v>18</v>
      </c>
      <c r="L20" s="3" t="s">
        <v>19</v>
      </c>
      <c r="M20" s="3" t="s">
        <v>8</v>
      </c>
      <c r="N20" s="3" t="s">
        <v>11</v>
      </c>
    </row>
    <row r="21" spans="1:14">
      <c r="K21">
        <v>-0.4</v>
      </c>
      <c r="L21">
        <f>K21^2-4*K21+3</f>
        <v>4.76</v>
      </c>
      <c r="M21" s="4">
        <f>F8</f>
        <v>2.7272727272727275</v>
      </c>
      <c r="N21" s="4">
        <f>G8</f>
        <v>-0.47107438016528924</v>
      </c>
    </row>
    <row r="22" spans="1:14">
      <c r="B22" t="s">
        <v>16</v>
      </c>
      <c r="C22" t="s">
        <v>15</v>
      </c>
      <c r="K22">
        <f>K21+0.2</f>
        <v>-0.2</v>
      </c>
      <c r="L22">
        <f t="shared" ref="L22:L44" si="7">K22^2-4*K22+3</f>
        <v>3.84</v>
      </c>
      <c r="M22" s="4">
        <f t="shared" ref="M22:M31" si="8">F9</f>
        <v>2.3571428571428572</v>
      </c>
      <c r="N22" s="4">
        <f t="shared" ref="N22:N31" si="9">G9</f>
        <v>-0.87244897959183643</v>
      </c>
    </row>
    <row r="23" spans="1:14">
      <c r="B23">
        <v>0.01</v>
      </c>
      <c r="C23">
        <f>LOG((C8-B8)/B23)/LOG(2)</f>
        <v>8.1799090900149345</v>
      </c>
      <c r="K23">
        <f t="shared" ref="K23:K44" si="10">K22+0.2</f>
        <v>0</v>
      </c>
      <c r="L23">
        <f t="shared" si="7"/>
        <v>3</v>
      </c>
      <c r="M23" s="4">
        <f t="shared" si="8"/>
        <v>1.8260869565217392</v>
      </c>
      <c r="N23" s="4">
        <f t="shared" si="9"/>
        <v>-0.9697542533081287</v>
      </c>
    </row>
    <row r="24" spans="1:14">
      <c r="K24">
        <f t="shared" si="10"/>
        <v>0.2</v>
      </c>
      <c r="L24">
        <f t="shared" si="7"/>
        <v>2.2400000000000002</v>
      </c>
      <c r="M24" s="4">
        <f t="shared" si="8"/>
        <v>1.38</v>
      </c>
      <c r="N24" s="4">
        <f t="shared" si="9"/>
        <v>-0.6155999999999997</v>
      </c>
    </row>
    <row r="25" spans="1:14">
      <c r="K25">
        <f t="shared" si="10"/>
        <v>0.4</v>
      </c>
      <c r="L25">
        <f t="shared" si="7"/>
        <v>1.56</v>
      </c>
      <c r="M25" s="4">
        <f t="shared" si="8"/>
        <v>1.1450381679389312</v>
      </c>
      <c r="N25" s="4">
        <f t="shared" si="9"/>
        <v>-0.2690402657187807</v>
      </c>
    </row>
    <row r="26" spans="1:14">
      <c r="K26">
        <f t="shared" si="10"/>
        <v>0.60000000000000009</v>
      </c>
      <c r="L26">
        <f t="shared" si="7"/>
        <v>0.96</v>
      </c>
      <c r="M26" s="4">
        <f t="shared" si="8"/>
        <v>1.0508021390374331</v>
      </c>
      <c r="N26" s="4">
        <f t="shared" si="9"/>
        <v>-9.9023420744087431E-2</v>
      </c>
    </row>
    <row r="27" spans="1:14">
      <c r="K27">
        <f t="shared" si="10"/>
        <v>0.8</v>
      </c>
      <c r="L27">
        <f t="shared" si="7"/>
        <v>0.43999999999999995</v>
      </c>
      <c r="M27" s="4">
        <f t="shared" si="8"/>
        <v>1.0172257479601088</v>
      </c>
      <c r="N27" s="4">
        <f t="shared" si="9"/>
        <v>-3.415476952743246E-2</v>
      </c>
    </row>
    <row r="28" spans="1:14">
      <c r="K28">
        <f t="shared" si="10"/>
        <v>1</v>
      </c>
      <c r="L28">
        <f t="shared" si="7"/>
        <v>0</v>
      </c>
      <c r="M28" s="4">
        <f t="shared" si="8"/>
        <v>1.0057750759878419</v>
      </c>
      <c r="N28" s="4">
        <f t="shared" si="9"/>
        <v>-1.1516800473018396E-2</v>
      </c>
    </row>
    <row r="29" spans="1:14">
      <c r="K29">
        <f t="shared" si="10"/>
        <v>1.2</v>
      </c>
      <c r="L29">
        <f t="shared" si="7"/>
        <v>-0.35999999999999988</v>
      </c>
      <c r="M29" s="4">
        <f t="shared" si="8"/>
        <v>1.0019287381991675</v>
      </c>
      <c r="N29" s="4">
        <f t="shared" si="9"/>
        <v>-3.8537563672940145E-3</v>
      </c>
    </row>
    <row r="30" spans="1:14">
      <c r="K30">
        <f t="shared" si="10"/>
        <v>1.4</v>
      </c>
      <c r="L30">
        <f t="shared" si="7"/>
        <v>-0.63999999999999968</v>
      </c>
      <c r="M30" s="4">
        <f t="shared" si="8"/>
        <v>1.0006433263357486</v>
      </c>
      <c r="N30" s="4">
        <f t="shared" si="9"/>
        <v>-1.2862388027228278E-3</v>
      </c>
    </row>
    <row r="31" spans="1:14">
      <c r="K31">
        <f t="shared" si="10"/>
        <v>1.5999999999999999</v>
      </c>
      <c r="L31">
        <f t="shared" si="7"/>
        <v>-0.83999999999999986</v>
      </c>
      <c r="M31" s="4">
        <f t="shared" si="8"/>
        <v>1.0002144881071988</v>
      </c>
      <c r="N31" s="4">
        <f t="shared" si="9"/>
        <v>-4.2893020924950065E-4</v>
      </c>
    </row>
    <row r="32" spans="1:14">
      <c r="K32">
        <f t="shared" si="10"/>
        <v>1.7999999999999998</v>
      </c>
      <c r="L32">
        <f t="shared" si="7"/>
        <v>-0.96</v>
      </c>
      <c r="M32" s="4"/>
    </row>
    <row r="33" spans="11:13">
      <c r="K33">
        <f t="shared" si="10"/>
        <v>1.9999999999999998</v>
      </c>
      <c r="L33">
        <f t="shared" si="7"/>
        <v>-1</v>
      </c>
      <c r="M33" s="4"/>
    </row>
    <row r="34" spans="11:13">
      <c r="K34">
        <f t="shared" si="10"/>
        <v>2.1999999999999997</v>
      </c>
      <c r="L34">
        <f t="shared" si="7"/>
        <v>-0.96</v>
      </c>
      <c r="M34" s="4"/>
    </row>
    <row r="35" spans="11:13">
      <c r="K35">
        <f t="shared" si="10"/>
        <v>2.4</v>
      </c>
      <c r="L35">
        <f t="shared" si="7"/>
        <v>-0.83999999999999986</v>
      </c>
      <c r="M35" s="4"/>
    </row>
    <row r="36" spans="11:13">
      <c r="K36">
        <f t="shared" si="10"/>
        <v>2.6</v>
      </c>
      <c r="L36">
        <f t="shared" si="7"/>
        <v>-0.63999999999999968</v>
      </c>
      <c r="M36" s="4"/>
    </row>
    <row r="37" spans="11:13">
      <c r="K37">
        <f t="shared" si="10"/>
        <v>2.8000000000000003</v>
      </c>
      <c r="L37">
        <f t="shared" si="7"/>
        <v>-0.35999999999999943</v>
      </c>
      <c r="M37" s="4"/>
    </row>
    <row r="38" spans="11:13">
      <c r="K38">
        <f t="shared" si="10"/>
        <v>3.0000000000000004</v>
      </c>
      <c r="L38">
        <f t="shared" si="7"/>
        <v>0</v>
      </c>
      <c r="M38" s="4"/>
    </row>
    <row r="39" spans="11:13">
      <c r="K39">
        <f t="shared" si="10"/>
        <v>3.2000000000000006</v>
      </c>
      <c r="L39">
        <f t="shared" si="7"/>
        <v>0.44000000000000128</v>
      </c>
      <c r="M39" s="4"/>
    </row>
    <row r="40" spans="11:13">
      <c r="K40">
        <f t="shared" si="10"/>
        <v>3.4000000000000008</v>
      </c>
      <c r="L40">
        <f t="shared" si="7"/>
        <v>0.96000000000000263</v>
      </c>
      <c r="M40" s="4"/>
    </row>
    <row r="41" spans="11:13">
      <c r="K41">
        <f t="shared" si="10"/>
        <v>3.600000000000001</v>
      </c>
      <c r="L41">
        <f t="shared" si="7"/>
        <v>1.5600000000000023</v>
      </c>
      <c r="M41" s="4"/>
    </row>
    <row r="42" spans="11:13">
      <c r="K42">
        <f t="shared" si="10"/>
        <v>3.8000000000000012</v>
      </c>
      <c r="L42">
        <f t="shared" si="7"/>
        <v>2.2400000000000038</v>
      </c>
      <c r="M42" s="4"/>
    </row>
    <row r="43" spans="11:13">
      <c r="K43">
        <f t="shared" si="10"/>
        <v>4.0000000000000009</v>
      </c>
      <c r="L43">
        <f t="shared" si="7"/>
        <v>3.0000000000000036</v>
      </c>
      <c r="M43" s="4"/>
    </row>
    <row r="44" spans="11:13">
      <c r="K44">
        <f t="shared" si="10"/>
        <v>4.2000000000000011</v>
      </c>
      <c r="L44">
        <f t="shared" si="7"/>
        <v>3.8400000000000034</v>
      </c>
      <c r="M44" s="4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18"/>
  <sheetViews>
    <sheetView workbookViewId="0">
      <selection activeCell="E8" sqref="E8"/>
    </sheetView>
  </sheetViews>
  <sheetFormatPr defaultRowHeight="12.75"/>
  <cols>
    <col min="3" max="4" width="13.85546875" bestFit="1" customWidth="1"/>
  </cols>
  <sheetData>
    <row r="6" spans="1:10">
      <c r="A6" s="2"/>
      <c r="B6" s="2" t="s">
        <v>20</v>
      </c>
      <c r="C6" s="2" t="s">
        <v>20</v>
      </c>
      <c r="D6" s="2" t="s">
        <v>21</v>
      </c>
      <c r="E6" s="2" t="s">
        <v>21</v>
      </c>
      <c r="F6" s="2"/>
      <c r="G6" s="2"/>
      <c r="H6" s="2"/>
      <c r="I6" s="2"/>
      <c r="J6" s="2"/>
    </row>
    <row r="7" spans="1:10" ht="13.5" thickBot="1">
      <c r="A7" s="3" t="s">
        <v>4</v>
      </c>
      <c r="B7" s="3" t="s">
        <v>8</v>
      </c>
      <c r="C7" s="3" t="s">
        <v>11</v>
      </c>
      <c r="D7" s="3" t="s">
        <v>8</v>
      </c>
      <c r="E7" s="3" t="s">
        <v>11</v>
      </c>
      <c r="F7" s="2"/>
      <c r="G7" s="2"/>
      <c r="H7" s="2"/>
      <c r="I7" s="2"/>
      <c r="J7" s="2"/>
    </row>
    <row r="8" spans="1:10">
      <c r="A8">
        <v>0</v>
      </c>
      <c r="B8" s="1">
        <f>bisection!F10</f>
        <v>1.45</v>
      </c>
      <c r="C8" s="1">
        <f>bisection!G10</f>
        <v>-0.69749999999999979</v>
      </c>
      <c r="D8" s="1">
        <f>'false-position'!F8</f>
        <v>2.7272727272727275</v>
      </c>
      <c r="E8" s="1">
        <f>'false-position'!G8</f>
        <v>-0.47107438016528924</v>
      </c>
      <c r="F8" s="1"/>
      <c r="G8" s="1"/>
      <c r="H8" s="1"/>
      <c r="I8" s="1"/>
      <c r="J8" s="1"/>
    </row>
    <row r="9" spans="1:10">
      <c r="A9">
        <v>1</v>
      </c>
      <c r="B9" s="1">
        <f>bisection!F11</f>
        <v>0.72499999999999998</v>
      </c>
      <c r="C9" s="1">
        <f>bisection!G11</f>
        <v>0.62562500000000032</v>
      </c>
      <c r="D9" s="1">
        <f>'false-position'!F9</f>
        <v>2.3571428571428572</v>
      </c>
      <c r="E9" s="1">
        <f>'false-position'!G9</f>
        <v>-0.87244897959183643</v>
      </c>
      <c r="F9" s="1"/>
      <c r="G9" s="1"/>
      <c r="H9" s="1"/>
      <c r="I9" s="1"/>
      <c r="J9" s="1"/>
    </row>
    <row r="10" spans="1:10">
      <c r="A10">
        <v>2</v>
      </c>
      <c r="B10" s="1">
        <f>bisection!F12</f>
        <v>1.0874999999999999</v>
      </c>
      <c r="C10" s="1">
        <f>bisection!G12</f>
        <v>-0.16734374999999968</v>
      </c>
      <c r="D10" s="1">
        <f>'false-position'!F10</f>
        <v>1.8260869565217392</v>
      </c>
      <c r="E10" s="1">
        <f>'false-position'!G10</f>
        <v>-0.9697542533081287</v>
      </c>
      <c r="F10" s="1"/>
      <c r="G10" s="1"/>
      <c r="H10" s="1"/>
      <c r="I10" s="1"/>
      <c r="J10" s="1"/>
    </row>
    <row r="11" spans="1:10">
      <c r="A11">
        <v>3</v>
      </c>
      <c r="B11" s="1">
        <f>bisection!F13</f>
        <v>0.90625</v>
      </c>
      <c r="C11" s="1">
        <f>bisection!G13</f>
        <v>0.1962890625</v>
      </c>
      <c r="D11" s="1">
        <f>'false-position'!F11</f>
        <v>1.38</v>
      </c>
      <c r="E11" s="1">
        <f>'false-position'!G11</f>
        <v>-0.6155999999999997</v>
      </c>
      <c r="F11" s="1"/>
      <c r="G11" s="1"/>
      <c r="H11" s="1"/>
      <c r="I11" s="1"/>
      <c r="J11" s="1"/>
    </row>
    <row r="12" spans="1:10">
      <c r="A12">
        <v>4</v>
      </c>
      <c r="B12" s="1">
        <f>bisection!F14</f>
        <v>0.99687499999999996</v>
      </c>
      <c r="C12" s="1">
        <f>bisection!G14</f>
        <v>6.2597656249998579E-3</v>
      </c>
      <c r="D12" s="1">
        <f>'false-position'!F12</f>
        <v>1.1450381679389312</v>
      </c>
      <c r="E12" s="1">
        <f>'false-position'!G12</f>
        <v>-0.2690402657187807</v>
      </c>
      <c r="F12" s="1"/>
      <c r="G12" s="1"/>
      <c r="H12" s="1"/>
      <c r="I12" s="1"/>
      <c r="J12" s="1"/>
    </row>
    <row r="13" spans="1:10">
      <c r="A13">
        <v>5</v>
      </c>
      <c r="B13" s="1">
        <f>bisection!F15</f>
        <v>1.0421874999999998</v>
      </c>
      <c r="C13" s="1">
        <f>bisection!G15</f>
        <v>-8.2595214843749432E-2</v>
      </c>
      <c r="D13" s="1">
        <f>'false-position'!F13</f>
        <v>1.0508021390374331</v>
      </c>
      <c r="E13" s="1">
        <f>'false-position'!G13</f>
        <v>-9.9023420744087431E-2</v>
      </c>
      <c r="F13" s="1"/>
      <c r="G13" s="1"/>
      <c r="H13" s="1"/>
      <c r="I13" s="1"/>
      <c r="J13" s="1"/>
    </row>
    <row r="14" spans="1:10">
      <c r="A14">
        <v>6</v>
      </c>
      <c r="B14" s="1">
        <f>bisection!F16</f>
        <v>1.01953125</v>
      </c>
      <c r="C14" s="1">
        <f>bisection!G16</f>
        <v>-3.86810302734375E-2</v>
      </c>
      <c r="D14" s="1">
        <f>'false-position'!F14</f>
        <v>1.0172257479601088</v>
      </c>
      <c r="E14" s="1">
        <f>'false-position'!G14</f>
        <v>-3.415476952743246E-2</v>
      </c>
      <c r="F14" s="1"/>
      <c r="G14" s="1"/>
      <c r="H14" s="1"/>
      <c r="I14" s="1"/>
      <c r="J14" s="1"/>
    </row>
    <row r="15" spans="1:10">
      <c r="A15">
        <v>7</v>
      </c>
      <c r="B15" s="1">
        <f>bisection!F17</f>
        <v>1.0082031250000001</v>
      </c>
      <c r="C15" s="1">
        <f>bisection!G17</f>
        <v>-1.6338958740234499E-2</v>
      </c>
      <c r="D15" s="1">
        <f>'false-position'!F15</f>
        <v>1.0057750759878419</v>
      </c>
      <c r="E15" s="1">
        <f>'false-position'!G15</f>
        <v>-1.1516800473018396E-2</v>
      </c>
      <c r="F15" s="1"/>
      <c r="G15" s="1"/>
      <c r="H15" s="1"/>
      <c r="I15" s="1"/>
      <c r="J15" s="1"/>
    </row>
    <row r="16" spans="1:10">
      <c r="A16">
        <v>8</v>
      </c>
      <c r="B16" s="1">
        <f>bisection!F18</f>
        <v>1.0025390624999999</v>
      </c>
      <c r="C16" s="1">
        <f>bisection!G18</f>
        <v>-5.0716781616211293E-3</v>
      </c>
      <c r="D16" s="1">
        <f>'false-position'!F16</f>
        <v>1.0019287381991675</v>
      </c>
      <c r="E16" s="1">
        <f>'false-position'!G16</f>
        <v>-3.8537563672940145E-3</v>
      </c>
      <c r="F16" s="1"/>
      <c r="G16" s="1"/>
      <c r="H16" s="1"/>
      <c r="I16" s="1"/>
      <c r="J16" s="1"/>
    </row>
    <row r="17" spans="1:10">
      <c r="A17">
        <v>9</v>
      </c>
      <c r="B17" s="1">
        <f>bisection!F19</f>
        <v>0.99970703124999993</v>
      </c>
      <c r="C17" s="1">
        <f>bisection!G19</f>
        <v>5.8602333068868973E-4</v>
      </c>
      <c r="D17" s="1">
        <f>'false-position'!F17</f>
        <v>1.0006433263357486</v>
      </c>
      <c r="E17" s="1">
        <f>'false-position'!G17</f>
        <v>-1.2862388027228278E-3</v>
      </c>
      <c r="F17" s="1"/>
      <c r="G17" s="1"/>
      <c r="H17" s="1"/>
      <c r="I17" s="1"/>
      <c r="J17" s="1"/>
    </row>
    <row r="18" spans="1:10">
      <c r="A18">
        <v>10</v>
      </c>
      <c r="B18" s="1">
        <f>bisection!F20</f>
        <v>1.0011230468749999</v>
      </c>
      <c r="C18" s="1">
        <f>bisection!G20</f>
        <v>-2.2448325157160554E-3</v>
      </c>
      <c r="D18" s="1">
        <f>'false-position'!F18</f>
        <v>1.0002144881071988</v>
      </c>
      <c r="E18" s="1">
        <f>'false-position'!G18</f>
        <v>-4.2893020924950065E-4</v>
      </c>
      <c r="F18" s="1"/>
      <c r="G18" s="1"/>
      <c r="H18" s="1"/>
      <c r="I18" s="1"/>
      <c r="J18" s="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47"/>
  <sheetViews>
    <sheetView topLeftCell="A5" workbookViewId="0">
      <selection activeCell="C29" sqref="C29"/>
    </sheetView>
  </sheetViews>
  <sheetFormatPr defaultRowHeight="12.75"/>
  <sheetData>
    <row r="3" spans="1:10">
      <c r="A3" t="s">
        <v>0</v>
      </c>
    </row>
    <row r="4" spans="1:10">
      <c r="A4" t="s">
        <v>1</v>
      </c>
    </row>
    <row r="5" spans="1:10">
      <c r="A5" t="s">
        <v>26</v>
      </c>
      <c r="E5" t="s">
        <v>3</v>
      </c>
    </row>
    <row r="6" spans="1:10">
      <c r="A6" t="s">
        <v>27</v>
      </c>
      <c r="E6" t="s">
        <v>24</v>
      </c>
    </row>
    <row r="8" spans="1:10" ht="13.5" thickBot="1">
      <c r="A8" s="2"/>
      <c r="B8" s="2" t="s">
        <v>12</v>
      </c>
      <c r="C8" s="2" t="s">
        <v>12</v>
      </c>
      <c r="D8" s="2" t="s">
        <v>12</v>
      </c>
      <c r="E8" s="2" t="s">
        <v>12</v>
      </c>
      <c r="F8" s="2" t="s">
        <v>22</v>
      </c>
      <c r="G8" s="3" t="s">
        <v>23</v>
      </c>
      <c r="H8" s="2" t="s">
        <v>13</v>
      </c>
      <c r="I8" s="2" t="s">
        <v>13</v>
      </c>
      <c r="J8" s="2"/>
    </row>
    <row r="9" spans="1:10" ht="13.5" thickBot="1">
      <c r="A9" s="3" t="s">
        <v>4</v>
      </c>
      <c r="B9" s="3" t="s">
        <v>6</v>
      </c>
      <c r="C9" s="3" t="s">
        <v>7</v>
      </c>
      <c r="D9" s="3" t="s">
        <v>9</v>
      </c>
      <c r="E9" s="3" t="s">
        <v>10</v>
      </c>
      <c r="F9" s="3" t="s">
        <v>8</v>
      </c>
      <c r="G9" s="3" t="s">
        <v>11</v>
      </c>
      <c r="H9" s="3" t="s">
        <v>6</v>
      </c>
      <c r="I9" s="3" t="s">
        <v>7</v>
      </c>
      <c r="J9" s="3" t="s">
        <v>25</v>
      </c>
    </row>
    <row r="10" spans="1:10">
      <c r="A10">
        <v>0</v>
      </c>
      <c r="B10" s="1">
        <v>1</v>
      </c>
      <c r="C10" s="1">
        <v>2</v>
      </c>
      <c r="D10" s="1">
        <f>B10^2-3</f>
        <v>-2</v>
      </c>
      <c r="E10" s="1">
        <f>C10^2-3</f>
        <v>1</v>
      </c>
      <c r="F10" s="1">
        <f>(B10+C10)/2</f>
        <v>1.5</v>
      </c>
      <c r="G10" s="1">
        <f>F10^2-3</f>
        <v>-0.75</v>
      </c>
      <c r="H10" s="1">
        <f>IF(D10*G10&lt;0,B10,IF(D10*G10&gt;0,F10,F10))</f>
        <v>1.5</v>
      </c>
      <c r="I10" s="1">
        <f>IF(D10*G10&lt;0,F10,IF(D10*G10&gt;0,C10,F10))</f>
        <v>2</v>
      </c>
      <c r="J10" s="1"/>
    </row>
    <row r="11" spans="1:10">
      <c r="A11">
        <v>1</v>
      </c>
      <c r="B11" s="1">
        <f>H10</f>
        <v>1.5</v>
      </c>
      <c r="C11" s="1">
        <f>I10</f>
        <v>2</v>
      </c>
      <c r="D11" s="1">
        <f t="shared" ref="D11:D20" si="0">B11^2-3</f>
        <v>-0.75</v>
      </c>
      <c r="E11" s="1">
        <f t="shared" ref="E11:E20" si="1">C11^2-3</f>
        <v>1</v>
      </c>
      <c r="F11" s="1">
        <f>(B11+C11)/2</f>
        <v>1.75</v>
      </c>
      <c r="G11" s="1">
        <f t="shared" ref="G11:G20" si="2">F11^2-3</f>
        <v>6.25E-2</v>
      </c>
      <c r="H11" s="1">
        <f>IF(D11*G11&lt;0,B11,IF(D11*G11&gt;0,F11,F11))</f>
        <v>1.5</v>
      </c>
      <c r="I11" s="1">
        <f>IF(D11*G11&lt;0,F11,IF(D11*G11&gt;0,C11,F11))</f>
        <v>1.75</v>
      </c>
      <c r="J11" s="1">
        <f>ABS((F11-F10)*100/F11)</f>
        <v>14.285714285714286</v>
      </c>
    </row>
    <row r="12" spans="1:10">
      <c r="A12">
        <v>2</v>
      </c>
      <c r="B12" s="1">
        <f t="shared" ref="B12:C20" si="3">H11</f>
        <v>1.5</v>
      </c>
      <c r="C12" s="1">
        <f t="shared" si="3"/>
        <v>1.75</v>
      </c>
      <c r="D12" s="1">
        <f t="shared" si="0"/>
        <v>-0.75</v>
      </c>
      <c r="E12" s="1">
        <f t="shared" si="1"/>
        <v>6.25E-2</v>
      </c>
      <c r="F12" s="1">
        <f t="shared" ref="F12:F20" si="4">(B12+C12)/2</f>
        <v>1.625</v>
      </c>
      <c r="G12" s="1">
        <f t="shared" si="2"/>
        <v>-0.359375</v>
      </c>
      <c r="H12" s="1">
        <f t="shared" ref="H12:H20" si="5">IF(D12*G12&lt;0,B12,IF(D12*G12&gt;0,F12,F12))</f>
        <v>1.625</v>
      </c>
      <c r="I12" s="1">
        <f t="shared" ref="I12:I20" si="6">IF(D12*G12&lt;0,F12,IF(D12*G12&gt;0,C12,F12))</f>
        <v>1.75</v>
      </c>
      <c r="J12" s="1">
        <f t="shared" ref="J12:J20" si="7">ABS((F12-F11)*100/F12)</f>
        <v>7.6923076923076925</v>
      </c>
    </row>
    <row r="13" spans="1:10">
      <c r="A13">
        <v>3</v>
      </c>
      <c r="B13" s="1">
        <f t="shared" si="3"/>
        <v>1.625</v>
      </c>
      <c r="C13" s="1">
        <f t="shared" si="3"/>
        <v>1.75</v>
      </c>
      <c r="D13" s="1">
        <f t="shared" si="0"/>
        <v>-0.359375</v>
      </c>
      <c r="E13" s="1">
        <f t="shared" si="1"/>
        <v>6.25E-2</v>
      </c>
      <c r="F13" s="1">
        <f t="shared" si="4"/>
        <v>1.6875</v>
      </c>
      <c r="G13" s="1">
        <f t="shared" si="2"/>
        <v>-0.15234375</v>
      </c>
      <c r="H13" s="1">
        <f t="shared" si="5"/>
        <v>1.6875</v>
      </c>
      <c r="I13" s="1">
        <f t="shared" si="6"/>
        <v>1.75</v>
      </c>
      <c r="J13" s="1">
        <f t="shared" si="7"/>
        <v>3.7037037037037037</v>
      </c>
    </row>
    <row r="14" spans="1:10">
      <c r="A14">
        <v>4</v>
      </c>
      <c r="B14" s="1">
        <f t="shared" si="3"/>
        <v>1.6875</v>
      </c>
      <c r="C14" s="1">
        <f t="shared" si="3"/>
        <v>1.75</v>
      </c>
      <c r="D14" s="1">
        <f t="shared" si="0"/>
        <v>-0.15234375</v>
      </c>
      <c r="E14" s="1">
        <f t="shared" si="1"/>
        <v>6.25E-2</v>
      </c>
      <c r="F14" s="1">
        <f t="shared" si="4"/>
        <v>1.71875</v>
      </c>
      <c r="G14" s="1">
        <f t="shared" si="2"/>
        <v>-4.58984375E-2</v>
      </c>
      <c r="H14" s="1">
        <f t="shared" si="5"/>
        <v>1.71875</v>
      </c>
      <c r="I14" s="1">
        <f t="shared" si="6"/>
        <v>1.75</v>
      </c>
      <c r="J14" s="1">
        <f t="shared" si="7"/>
        <v>1.8181818181818181</v>
      </c>
    </row>
    <row r="15" spans="1:10">
      <c r="A15">
        <v>5</v>
      </c>
      <c r="B15" s="1">
        <f t="shared" si="3"/>
        <v>1.71875</v>
      </c>
      <c r="C15" s="1">
        <f t="shared" si="3"/>
        <v>1.75</v>
      </c>
      <c r="D15" s="1">
        <f t="shared" si="0"/>
        <v>-4.58984375E-2</v>
      </c>
      <c r="E15" s="1">
        <f t="shared" si="1"/>
        <v>6.25E-2</v>
      </c>
      <c r="F15" s="1">
        <f t="shared" si="4"/>
        <v>1.734375</v>
      </c>
      <c r="G15" s="1">
        <f t="shared" si="2"/>
        <v>8.056640625E-3</v>
      </c>
      <c r="H15" s="1">
        <f t="shared" si="5"/>
        <v>1.71875</v>
      </c>
      <c r="I15" s="1">
        <f t="shared" si="6"/>
        <v>1.734375</v>
      </c>
      <c r="J15" s="1">
        <f t="shared" si="7"/>
        <v>0.90090090090090091</v>
      </c>
    </row>
    <row r="16" spans="1:10">
      <c r="A16">
        <v>6</v>
      </c>
      <c r="B16" s="1">
        <f t="shared" si="3"/>
        <v>1.71875</v>
      </c>
      <c r="C16" s="1">
        <f t="shared" si="3"/>
        <v>1.734375</v>
      </c>
      <c r="D16" s="1">
        <f t="shared" si="0"/>
        <v>-4.58984375E-2</v>
      </c>
      <c r="E16" s="1">
        <f t="shared" si="1"/>
        <v>8.056640625E-3</v>
      </c>
      <c r="F16" s="1">
        <f t="shared" si="4"/>
        <v>1.7265625</v>
      </c>
      <c r="G16" s="1">
        <f t="shared" si="2"/>
        <v>-1.898193359375E-2</v>
      </c>
      <c r="H16" s="1">
        <f t="shared" si="5"/>
        <v>1.7265625</v>
      </c>
      <c r="I16" s="1">
        <f t="shared" si="6"/>
        <v>1.734375</v>
      </c>
      <c r="J16" s="1">
        <f t="shared" si="7"/>
        <v>0.45248868778280543</v>
      </c>
    </row>
    <row r="17" spans="1:14">
      <c r="A17">
        <v>7</v>
      </c>
      <c r="B17" s="1">
        <f t="shared" si="3"/>
        <v>1.7265625</v>
      </c>
      <c r="C17" s="1">
        <f t="shared" si="3"/>
        <v>1.734375</v>
      </c>
      <c r="D17" s="1">
        <f t="shared" si="0"/>
        <v>-1.898193359375E-2</v>
      </c>
      <c r="E17" s="1">
        <f t="shared" si="1"/>
        <v>8.056640625E-3</v>
      </c>
      <c r="F17" s="1">
        <f t="shared" si="4"/>
        <v>1.73046875</v>
      </c>
      <c r="G17" s="1">
        <f t="shared" si="2"/>
        <v>-5.4779052734375E-3</v>
      </c>
      <c r="H17" s="1">
        <f t="shared" si="5"/>
        <v>1.73046875</v>
      </c>
      <c r="I17" s="1">
        <f t="shared" si="6"/>
        <v>1.734375</v>
      </c>
      <c r="J17" s="1">
        <f t="shared" si="7"/>
        <v>0.22573363431151242</v>
      </c>
    </row>
    <row r="18" spans="1:14">
      <c r="A18">
        <v>8</v>
      </c>
      <c r="B18" s="1">
        <f t="shared" si="3"/>
        <v>1.73046875</v>
      </c>
      <c r="C18" s="1">
        <f t="shared" si="3"/>
        <v>1.734375</v>
      </c>
      <c r="D18" s="1">
        <f t="shared" si="0"/>
        <v>-5.4779052734375E-3</v>
      </c>
      <c r="E18" s="1">
        <f t="shared" si="1"/>
        <v>8.056640625E-3</v>
      </c>
      <c r="F18" s="1">
        <f t="shared" si="4"/>
        <v>1.732421875</v>
      </c>
      <c r="G18" s="1">
        <f t="shared" si="2"/>
        <v>1.285552978515625E-3</v>
      </c>
      <c r="H18" s="1">
        <f t="shared" si="5"/>
        <v>1.73046875</v>
      </c>
      <c r="I18" s="1">
        <f t="shared" si="6"/>
        <v>1.732421875</v>
      </c>
      <c r="J18" s="1">
        <f t="shared" si="7"/>
        <v>0.11273957158962795</v>
      </c>
    </row>
    <row r="19" spans="1:14">
      <c r="A19">
        <v>9</v>
      </c>
      <c r="B19" s="1">
        <f t="shared" si="3"/>
        <v>1.73046875</v>
      </c>
      <c r="C19" s="1">
        <f t="shared" si="3"/>
        <v>1.732421875</v>
      </c>
      <c r="D19" s="1">
        <f t="shared" si="0"/>
        <v>-5.4779052734375E-3</v>
      </c>
      <c r="E19" s="1">
        <f t="shared" si="1"/>
        <v>1.285552978515625E-3</v>
      </c>
      <c r="F19" s="1">
        <f t="shared" si="4"/>
        <v>1.7314453125</v>
      </c>
      <c r="G19" s="1">
        <f t="shared" si="2"/>
        <v>-2.0971298217773438E-3</v>
      </c>
      <c r="H19" s="1">
        <f t="shared" si="5"/>
        <v>1.7314453125</v>
      </c>
      <c r="I19" s="1">
        <f t="shared" si="6"/>
        <v>1.732421875</v>
      </c>
      <c r="J19" s="1">
        <f t="shared" si="7"/>
        <v>5.640157924421884E-2</v>
      </c>
    </row>
    <row r="20" spans="1:14">
      <c r="A20">
        <v>10</v>
      </c>
      <c r="B20" s="1">
        <f t="shared" si="3"/>
        <v>1.7314453125</v>
      </c>
      <c r="C20" s="1">
        <f t="shared" si="3"/>
        <v>1.732421875</v>
      </c>
      <c r="D20" s="1">
        <f t="shared" si="0"/>
        <v>-2.0971298217773438E-3</v>
      </c>
      <c r="E20" s="1">
        <f t="shared" si="1"/>
        <v>1.285552978515625E-3</v>
      </c>
      <c r="F20" s="1">
        <f t="shared" si="4"/>
        <v>1.73193359375</v>
      </c>
      <c r="G20" s="1">
        <f t="shared" si="2"/>
        <v>-4.0602684020996094E-4</v>
      </c>
      <c r="H20" s="1">
        <f t="shared" si="5"/>
        <v>1.73193359375</v>
      </c>
      <c r="I20" s="1">
        <f t="shared" si="6"/>
        <v>1.732421875</v>
      </c>
      <c r="J20" s="1">
        <f t="shared" si="7"/>
        <v>2.8192839018889203E-2</v>
      </c>
    </row>
    <row r="23" spans="1:14" ht="13.5" thickBot="1">
      <c r="K23" s="3" t="s">
        <v>18</v>
      </c>
      <c r="L23" s="3" t="s">
        <v>19</v>
      </c>
      <c r="M23" s="3" t="s">
        <v>8</v>
      </c>
      <c r="N23" s="3" t="s">
        <v>11</v>
      </c>
    </row>
    <row r="24" spans="1:14">
      <c r="B24" t="s">
        <v>16</v>
      </c>
      <c r="C24" t="s">
        <v>15</v>
      </c>
      <c r="K24">
        <v>1</v>
      </c>
      <c r="L24">
        <f>K24^2-3</f>
        <v>-2</v>
      </c>
      <c r="M24" s="4">
        <f>F10</f>
        <v>1.5</v>
      </c>
      <c r="N24" s="4">
        <f>G10</f>
        <v>-0.75</v>
      </c>
    </row>
    <row r="25" spans="1:14">
      <c r="B25">
        <v>0.01</v>
      </c>
      <c r="C25">
        <f>LOG((C10-B10)/B25)/LOG(2)</f>
        <v>6.6438561897747244</v>
      </c>
      <c r="K25">
        <f>K24+0.2</f>
        <v>1.2</v>
      </c>
      <c r="L25">
        <f t="shared" ref="L25:L47" si="8">K25^2-3</f>
        <v>-1.56</v>
      </c>
      <c r="M25" s="4">
        <f t="shared" ref="M25:N34" si="9">F11</f>
        <v>1.75</v>
      </c>
      <c r="N25" s="4">
        <f t="shared" si="9"/>
        <v>6.25E-2</v>
      </c>
    </row>
    <row r="26" spans="1:14">
      <c r="K26">
        <f t="shared" ref="K26:K47" si="10">K25+0.2</f>
        <v>1.4</v>
      </c>
      <c r="L26">
        <f t="shared" si="8"/>
        <v>-1.0400000000000003</v>
      </c>
      <c r="M26" s="4">
        <f t="shared" si="9"/>
        <v>1.625</v>
      </c>
      <c r="N26" s="4">
        <f t="shared" si="9"/>
        <v>-0.359375</v>
      </c>
    </row>
    <row r="27" spans="1:14">
      <c r="K27">
        <f t="shared" si="10"/>
        <v>1.5999999999999999</v>
      </c>
      <c r="L27">
        <f t="shared" si="8"/>
        <v>-0.44000000000000039</v>
      </c>
      <c r="M27" s="4">
        <f t="shared" si="9"/>
        <v>1.6875</v>
      </c>
      <c r="N27" s="4">
        <f t="shared" si="9"/>
        <v>-0.15234375</v>
      </c>
    </row>
    <row r="28" spans="1:14">
      <c r="K28">
        <f t="shared" si="10"/>
        <v>1.7999999999999998</v>
      </c>
      <c r="L28">
        <f t="shared" si="8"/>
        <v>0.23999999999999932</v>
      </c>
      <c r="M28" s="4">
        <f t="shared" si="9"/>
        <v>1.71875</v>
      </c>
      <c r="N28" s="4">
        <f t="shared" si="9"/>
        <v>-4.58984375E-2</v>
      </c>
    </row>
    <row r="29" spans="1:14">
      <c r="K29">
        <f t="shared" si="10"/>
        <v>1.9999999999999998</v>
      </c>
      <c r="L29">
        <f t="shared" si="8"/>
        <v>0.99999999999999911</v>
      </c>
      <c r="M29" s="4">
        <f t="shared" si="9"/>
        <v>1.734375</v>
      </c>
      <c r="N29" s="4">
        <f>G15</f>
        <v>8.056640625E-3</v>
      </c>
    </row>
    <row r="30" spans="1:14">
      <c r="K30">
        <f t="shared" si="10"/>
        <v>2.1999999999999997</v>
      </c>
      <c r="L30">
        <f t="shared" si="8"/>
        <v>1.839999999999999</v>
      </c>
      <c r="M30" s="4">
        <f t="shared" si="9"/>
        <v>1.7265625</v>
      </c>
      <c r="N30" s="4">
        <f t="shared" si="9"/>
        <v>-1.898193359375E-2</v>
      </c>
    </row>
    <row r="31" spans="1:14">
      <c r="K31">
        <f t="shared" si="10"/>
        <v>2.4</v>
      </c>
      <c r="L31">
        <f t="shared" si="8"/>
        <v>2.76</v>
      </c>
      <c r="M31" s="4">
        <f t="shared" si="9"/>
        <v>1.73046875</v>
      </c>
      <c r="N31" s="4">
        <f t="shared" si="9"/>
        <v>-5.4779052734375E-3</v>
      </c>
    </row>
    <row r="32" spans="1:14">
      <c r="K32">
        <f t="shared" si="10"/>
        <v>2.6</v>
      </c>
      <c r="L32">
        <f t="shared" si="8"/>
        <v>3.7600000000000007</v>
      </c>
      <c r="M32" s="4">
        <f t="shared" si="9"/>
        <v>1.732421875</v>
      </c>
      <c r="N32" s="4">
        <f t="shared" si="9"/>
        <v>1.285552978515625E-3</v>
      </c>
    </row>
    <row r="33" spans="11:14">
      <c r="K33">
        <f t="shared" si="10"/>
        <v>2.8000000000000003</v>
      </c>
      <c r="L33">
        <f t="shared" si="8"/>
        <v>4.8400000000000016</v>
      </c>
      <c r="M33" s="4">
        <f t="shared" si="9"/>
        <v>1.7314453125</v>
      </c>
      <c r="N33" s="4">
        <f t="shared" si="9"/>
        <v>-2.0971298217773438E-3</v>
      </c>
    </row>
    <row r="34" spans="11:14">
      <c r="K34">
        <f t="shared" si="10"/>
        <v>3.0000000000000004</v>
      </c>
      <c r="L34">
        <f t="shared" si="8"/>
        <v>6.0000000000000036</v>
      </c>
      <c r="M34" s="4">
        <f t="shared" si="9"/>
        <v>1.73193359375</v>
      </c>
      <c r="N34" s="4">
        <f t="shared" si="9"/>
        <v>-4.0602684020996094E-4</v>
      </c>
    </row>
    <row r="35" spans="11:14">
      <c r="K35">
        <f t="shared" si="10"/>
        <v>3.2000000000000006</v>
      </c>
      <c r="L35">
        <f t="shared" si="8"/>
        <v>7.2400000000000038</v>
      </c>
      <c r="M35" s="4"/>
    </row>
    <row r="36" spans="11:14">
      <c r="K36">
        <f t="shared" si="10"/>
        <v>3.4000000000000008</v>
      </c>
      <c r="L36">
        <f t="shared" si="8"/>
        <v>8.5600000000000058</v>
      </c>
      <c r="M36" s="4"/>
    </row>
    <row r="37" spans="11:14">
      <c r="K37">
        <f t="shared" si="10"/>
        <v>3.600000000000001</v>
      </c>
      <c r="L37">
        <f t="shared" si="8"/>
        <v>9.9600000000000062</v>
      </c>
      <c r="M37" s="4"/>
    </row>
    <row r="38" spans="11:14">
      <c r="K38">
        <f t="shared" si="10"/>
        <v>3.8000000000000012</v>
      </c>
      <c r="L38">
        <f t="shared" si="8"/>
        <v>11.440000000000008</v>
      </c>
      <c r="M38" s="4"/>
    </row>
    <row r="39" spans="11:14">
      <c r="K39">
        <f t="shared" si="10"/>
        <v>4.0000000000000009</v>
      </c>
      <c r="L39">
        <f t="shared" si="8"/>
        <v>13.000000000000007</v>
      </c>
      <c r="M39" s="4"/>
    </row>
    <row r="40" spans="11:14">
      <c r="K40">
        <f t="shared" si="10"/>
        <v>4.2000000000000011</v>
      </c>
      <c r="L40">
        <f t="shared" si="8"/>
        <v>14.640000000000008</v>
      </c>
      <c r="M40" s="4"/>
    </row>
    <row r="41" spans="11:14">
      <c r="K41">
        <f t="shared" si="10"/>
        <v>4.4000000000000012</v>
      </c>
      <c r="L41">
        <f t="shared" si="8"/>
        <v>16.36000000000001</v>
      </c>
      <c r="M41" s="4"/>
    </row>
    <row r="42" spans="11:14">
      <c r="K42">
        <f t="shared" si="10"/>
        <v>4.6000000000000014</v>
      </c>
      <c r="L42">
        <f t="shared" si="8"/>
        <v>18.160000000000014</v>
      </c>
      <c r="M42" s="4"/>
    </row>
    <row r="43" spans="11:14">
      <c r="K43">
        <f t="shared" si="10"/>
        <v>4.8000000000000016</v>
      </c>
      <c r="L43">
        <f t="shared" si="8"/>
        <v>20.040000000000017</v>
      </c>
      <c r="M43" s="4"/>
    </row>
    <row r="44" spans="11:14">
      <c r="K44">
        <f t="shared" si="10"/>
        <v>5.0000000000000018</v>
      </c>
      <c r="L44">
        <f t="shared" si="8"/>
        <v>22.000000000000018</v>
      </c>
      <c r="M44" s="4"/>
    </row>
    <row r="45" spans="11:14">
      <c r="K45">
        <f t="shared" si="10"/>
        <v>5.200000000000002</v>
      </c>
      <c r="L45">
        <f t="shared" si="8"/>
        <v>24.04000000000002</v>
      </c>
      <c r="M45" s="4"/>
    </row>
    <row r="46" spans="11:14">
      <c r="K46">
        <f t="shared" si="10"/>
        <v>5.4000000000000021</v>
      </c>
      <c r="L46">
        <f t="shared" si="8"/>
        <v>26.160000000000021</v>
      </c>
      <c r="M46" s="4"/>
    </row>
    <row r="47" spans="11:14">
      <c r="K47">
        <f t="shared" si="10"/>
        <v>5.6000000000000023</v>
      </c>
      <c r="L47">
        <f t="shared" si="8"/>
        <v>28.360000000000024</v>
      </c>
      <c r="M47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F12" sqref="F12"/>
    </sheetView>
  </sheetViews>
  <sheetFormatPr defaultRowHeight="12.75"/>
  <cols>
    <col min="1" max="1" width="14.7109375" bestFit="1" customWidth="1"/>
    <col min="2" max="3" width="9.28515625" bestFit="1" customWidth="1"/>
    <col min="4" max="4" width="11.5703125" customWidth="1"/>
    <col min="5" max="5" width="9.5703125" bestFit="1" customWidth="1"/>
    <col min="6" max="6" width="14.42578125" customWidth="1"/>
  </cols>
  <sheetData>
    <row r="1" spans="1:13">
      <c r="A1" s="11" t="s">
        <v>26</v>
      </c>
    </row>
    <row r="2" spans="1:13" ht="18.75">
      <c r="A2" s="11" t="s">
        <v>35</v>
      </c>
      <c r="B2" s="5" t="s">
        <v>28</v>
      </c>
    </row>
    <row r="3" spans="1:13" ht="17.25">
      <c r="A3" s="11"/>
      <c r="B3" s="6" t="s">
        <v>29</v>
      </c>
      <c r="G3" s="6">
        <v>-5.5</v>
      </c>
    </row>
    <row r="4" spans="1:13" ht="15.75">
      <c r="A4" s="11"/>
      <c r="B4" s="7"/>
    </row>
    <row r="5" spans="1:13">
      <c r="A5" s="11"/>
    </row>
    <row r="6" spans="1:13">
      <c r="A6" s="11"/>
    </row>
    <row r="10" spans="1:13">
      <c r="C10" t="s">
        <v>34</v>
      </c>
      <c r="M10" s="8" t="s">
        <v>38</v>
      </c>
    </row>
    <row r="11" spans="1:1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>
      <c r="A14" s="8" t="s">
        <v>36</v>
      </c>
      <c r="B14" s="10" t="s">
        <v>32</v>
      </c>
      <c r="C14" s="10" t="s">
        <v>30</v>
      </c>
      <c r="D14" s="10" t="s">
        <v>33</v>
      </c>
      <c r="E14" s="10" t="s">
        <v>37</v>
      </c>
      <c r="F14" s="10" t="s">
        <v>31</v>
      </c>
      <c r="G14" s="10" t="s">
        <v>38</v>
      </c>
      <c r="H14" s="9"/>
      <c r="I14" s="9"/>
      <c r="J14" s="9"/>
      <c r="K14" s="9"/>
      <c r="L14" s="9"/>
    </row>
    <row r="15" spans="1:13">
      <c r="A15">
        <v>1</v>
      </c>
      <c r="B15" s="12">
        <v>2</v>
      </c>
      <c r="C15" s="12">
        <v>1</v>
      </c>
      <c r="D15" s="12">
        <f>B15^3+4*(B15^2)-10</f>
        <v>14</v>
      </c>
      <c r="E15" s="12">
        <f>C15^3+4*(C15^2)-10</f>
        <v>-5</v>
      </c>
      <c r="F15" s="12">
        <f>C15-((E15*(C15-B15)/(E15-D15)))</f>
        <v>1.263157894736842</v>
      </c>
      <c r="G15" s="9">
        <f>ABS((C15-B15)*100/C15)</f>
        <v>100</v>
      </c>
      <c r="H15" s="9"/>
      <c r="I15" s="9"/>
      <c r="J15" s="9"/>
      <c r="K15" s="9"/>
      <c r="L15" s="9"/>
    </row>
    <row r="16" spans="1:13">
      <c r="A16">
        <v>2</v>
      </c>
      <c r="B16" s="12">
        <f>C15</f>
        <v>1</v>
      </c>
      <c r="C16" s="12">
        <f>F15</f>
        <v>1.263157894736842</v>
      </c>
      <c r="D16" s="12">
        <f t="shared" ref="D16:D19" si="0">B16^3+4*(B16^2)-10</f>
        <v>-5</v>
      </c>
      <c r="E16" s="12">
        <f t="shared" ref="E16:E19" si="1">C16^3+4*(C16^2)-10</f>
        <v>-1.6022743840209941</v>
      </c>
      <c r="F16" s="12">
        <f t="shared" ref="F16:F23" si="2">C16-((E16*(C16-B16)/(E16-D16)))</f>
        <v>1.3872559536580131</v>
      </c>
      <c r="G16" s="9">
        <f t="shared" ref="G16:G22" si="3">ABS((C16-B16)*100/C16)</f>
        <v>20.833333333333329</v>
      </c>
      <c r="H16" s="9"/>
      <c r="I16" s="9"/>
      <c r="J16" s="9"/>
      <c r="K16" s="9"/>
      <c r="L16" s="9"/>
    </row>
    <row r="17" spans="1:12">
      <c r="A17">
        <v>3</v>
      </c>
      <c r="B17" s="12">
        <f t="shared" ref="B17:B23" si="4">C16</f>
        <v>1.263157894736842</v>
      </c>
      <c r="C17" s="12">
        <f t="shared" ref="C17:C19" si="5">F16</f>
        <v>1.3872559536580131</v>
      </c>
      <c r="D17" s="12">
        <f t="shared" si="0"/>
        <v>-1.6022743840209941</v>
      </c>
      <c r="E17" s="12">
        <f t="shared" si="1"/>
        <v>0.36766138658992631</v>
      </c>
      <c r="F17" s="12">
        <f t="shared" si="2"/>
        <v>1.3640947597263315</v>
      </c>
      <c r="G17" s="9">
        <f t="shared" si="3"/>
        <v>8.9455776775684903</v>
      </c>
      <c r="H17" s="9"/>
      <c r="I17" s="9"/>
      <c r="J17" s="9"/>
      <c r="K17" s="9"/>
      <c r="L17" s="9"/>
    </row>
    <row r="18" spans="1:12">
      <c r="A18">
        <v>4</v>
      </c>
      <c r="B18" s="12">
        <f t="shared" si="4"/>
        <v>1.3872559536580131</v>
      </c>
      <c r="C18" s="12">
        <f t="shared" si="5"/>
        <v>1.3640947597263315</v>
      </c>
      <c r="D18" s="12">
        <f t="shared" si="0"/>
        <v>0.36766138658992631</v>
      </c>
      <c r="E18" s="12">
        <f t="shared" si="1"/>
        <v>-1.8736464928664986E-2</v>
      </c>
      <c r="F18" s="12">
        <f t="shared" si="2"/>
        <v>1.3652178480046473</v>
      </c>
      <c r="G18" s="9">
        <f t="shared" si="3"/>
        <v>1.6979167881510118</v>
      </c>
      <c r="H18" s="9"/>
      <c r="I18" s="9"/>
      <c r="J18" s="9"/>
      <c r="K18" s="9"/>
      <c r="L18" s="9"/>
    </row>
    <row r="19" spans="1:12">
      <c r="A19">
        <v>5</v>
      </c>
      <c r="B19" s="12">
        <f t="shared" si="4"/>
        <v>1.3640947597263315</v>
      </c>
      <c r="C19" s="12">
        <f t="shared" si="5"/>
        <v>1.3652178480046473</v>
      </c>
      <c r="D19" s="12">
        <f t="shared" si="0"/>
        <v>-1.8736464928664986E-2</v>
      </c>
      <c r="E19" s="12">
        <f t="shared" si="1"/>
        <v>-2.0089106302378923E-4</v>
      </c>
      <c r="F19" s="12">
        <f t="shared" si="2"/>
        <v>1.3652300201877012</v>
      </c>
      <c r="G19" s="9">
        <f t="shared" si="3"/>
        <v>8.2264400509941951E-2</v>
      </c>
      <c r="H19" s="9"/>
      <c r="I19" s="9"/>
      <c r="J19" s="9"/>
      <c r="K19" s="9"/>
      <c r="L19" s="9"/>
    </row>
    <row r="20" spans="1:12">
      <c r="A20">
        <v>6</v>
      </c>
      <c r="B20" s="12">
        <f t="shared" si="4"/>
        <v>1.3652178480046473</v>
      </c>
      <c r="C20" s="12">
        <f t="shared" ref="C20:C23" si="6">F19</f>
        <v>1.3652300201877012</v>
      </c>
      <c r="D20" s="12">
        <f t="shared" ref="D20:D23" si="7">B20^3+4*(B20^2)-10</f>
        <v>-2.0089106302378923E-4</v>
      </c>
      <c r="E20" s="12">
        <f t="shared" ref="E20:E23" si="8">C20^3+4*(C20^2)-10</f>
        <v>1.1185523263179675E-7</v>
      </c>
      <c r="F20" s="12">
        <f t="shared" si="2"/>
        <v>1.3652300134140565</v>
      </c>
      <c r="G20" s="9">
        <f t="shared" si="3"/>
        <v>8.9158477867812649E-4</v>
      </c>
    </row>
    <row r="21" spans="1:12">
      <c r="A21">
        <v>7</v>
      </c>
      <c r="B21" s="12">
        <f t="shared" si="4"/>
        <v>1.3652300201877012</v>
      </c>
      <c r="C21" s="12">
        <f t="shared" si="6"/>
        <v>1.3652300134140565</v>
      </c>
      <c r="D21" s="12">
        <f t="shared" si="7"/>
        <v>1.1185523263179675E-7</v>
      </c>
      <c r="E21" s="12">
        <f t="shared" si="8"/>
        <v>-6.6791017161449417E-13</v>
      </c>
      <c r="F21" s="12">
        <f t="shared" si="2"/>
        <v>1.3652300134140969</v>
      </c>
      <c r="G21" s="9">
        <f t="shared" si="3"/>
        <v>4.9615410514374495E-7</v>
      </c>
    </row>
    <row r="22" spans="1:12">
      <c r="A22">
        <v>8</v>
      </c>
      <c r="B22" s="12">
        <f t="shared" si="4"/>
        <v>1.3652300134140565</v>
      </c>
      <c r="C22" s="12">
        <f t="shared" si="6"/>
        <v>1.3652300134140969</v>
      </c>
      <c r="D22" s="12">
        <f t="shared" si="7"/>
        <v>-6.6791017161449417E-13</v>
      </c>
      <c r="E22" s="12">
        <f>C22^3+4*(C22^2)-10</f>
        <v>0</v>
      </c>
      <c r="F22" s="12">
        <f t="shared" si="2"/>
        <v>1.3652300134140969</v>
      </c>
      <c r="G22" s="9">
        <f t="shared" si="3"/>
        <v>2.9600959325011581E-12</v>
      </c>
    </row>
    <row r="23" spans="1:12">
      <c r="A23">
        <v>9</v>
      </c>
      <c r="B23" s="12">
        <f t="shared" si="4"/>
        <v>1.3652300134140969</v>
      </c>
      <c r="C23" s="12">
        <f t="shared" si="6"/>
        <v>1.3652300134140969</v>
      </c>
      <c r="D23" s="12">
        <f t="shared" si="7"/>
        <v>0</v>
      </c>
      <c r="E23" s="12">
        <f t="shared" si="8"/>
        <v>0</v>
      </c>
      <c r="F23" s="12" t="e">
        <f t="shared" si="2"/>
        <v>#DIV/0!</v>
      </c>
    </row>
    <row r="26" spans="1:12">
      <c r="A26" s="11" t="s">
        <v>41</v>
      </c>
    </row>
    <row r="27" spans="1:12">
      <c r="C27" s="8" t="s">
        <v>19</v>
      </c>
      <c r="D27" s="11" t="s">
        <v>40</v>
      </c>
      <c r="E27" s="11"/>
      <c r="F27" s="11" t="s">
        <v>39</v>
      </c>
    </row>
    <row r="28" spans="1:12">
      <c r="A28" s="8" t="s">
        <v>36</v>
      </c>
      <c r="B28" s="10" t="s">
        <v>32</v>
      </c>
      <c r="C28" s="10" t="s">
        <v>30</v>
      </c>
      <c r="D28" s="10" t="s">
        <v>33</v>
      </c>
      <c r="E28" s="10" t="s">
        <v>37</v>
      </c>
      <c r="F28" s="10" t="s">
        <v>31</v>
      </c>
      <c r="G28" s="10" t="s">
        <v>38</v>
      </c>
    </row>
    <row r="29" spans="1:12">
      <c r="A29">
        <v>1</v>
      </c>
      <c r="B29" s="12">
        <v>2</v>
      </c>
      <c r="C29" s="12">
        <v>1</v>
      </c>
      <c r="D29" s="12">
        <f>B29^3-(B29)-4</f>
        <v>2</v>
      </c>
      <c r="E29" s="12">
        <f>C29^3-(C29)-4</f>
        <v>-4</v>
      </c>
      <c r="F29" s="12">
        <f>C29-((E29*(C29-B29)/(E29-D29)))</f>
        <v>1.6666666666666665</v>
      </c>
      <c r="G29" s="9">
        <f>ABS((C29-B29)*100/C29)</f>
        <v>100</v>
      </c>
    </row>
    <row r="30" spans="1:12">
      <c r="A30">
        <v>2</v>
      </c>
      <c r="B30" s="12">
        <f>C29</f>
        <v>1</v>
      </c>
      <c r="C30" s="12">
        <f>F29</f>
        <v>1.6666666666666665</v>
      </c>
      <c r="D30" s="12">
        <f t="shared" ref="D30:D36" si="9">B30^3-(B30)-4</f>
        <v>-4</v>
      </c>
      <c r="E30" s="12">
        <f t="shared" ref="E30:E36" si="10">C30^3-(C30)-4</f>
        <v>-1.0370370370370385</v>
      </c>
      <c r="F30" s="12">
        <f t="shared" ref="F30:F36" si="11">C30-((E30*(C30-B30)/(E30-D30)))</f>
        <v>1.9000000000000004</v>
      </c>
      <c r="G30" s="9">
        <f t="shared" ref="G30:G36" si="12">ABS((C30-B30)*100/C30)</f>
        <v>40</v>
      </c>
    </row>
    <row r="31" spans="1:12">
      <c r="A31">
        <v>3</v>
      </c>
      <c r="B31" s="12">
        <f t="shared" ref="B31:B36" si="13">C30</f>
        <v>1.6666666666666665</v>
      </c>
      <c r="C31" s="12">
        <f t="shared" ref="C31:C36" si="14">F30</f>
        <v>1.9000000000000004</v>
      </c>
      <c r="D31" s="12">
        <f t="shared" si="9"/>
        <v>-1.0370370370370385</v>
      </c>
      <c r="E31" s="12">
        <f t="shared" si="10"/>
        <v>0.95900000000000318</v>
      </c>
      <c r="F31" s="12">
        <f t="shared" si="11"/>
        <v>1.7878945317573711</v>
      </c>
      <c r="G31" s="9">
        <f t="shared" si="12"/>
        <v>12.280701754385991</v>
      </c>
    </row>
    <row r="32" spans="1:12">
      <c r="A32">
        <v>4</v>
      </c>
      <c r="B32" s="12">
        <f t="shared" si="13"/>
        <v>1.9000000000000004</v>
      </c>
      <c r="C32" s="12">
        <f t="shared" si="14"/>
        <v>1.7878945317573711</v>
      </c>
      <c r="D32" s="12">
        <f t="shared" si="9"/>
        <v>0.95900000000000318</v>
      </c>
      <c r="E32" s="12">
        <f t="shared" si="10"/>
        <v>-7.2770128288209612E-2</v>
      </c>
      <c r="F32" s="12">
        <f t="shared" si="11"/>
        <v>1.7958012631912037</v>
      </c>
      <c r="G32" s="9">
        <f t="shared" si="12"/>
        <v>6.2702506356701964</v>
      </c>
    </row>
    <row r="33" spans="1:7">
      <c r="A33">
        <v>5</v>
      </c>
      <c r="B33" s="12">
        <f t="shared" si="13"/>
        <v>1.7878945317573711</v>
      </c>
      <c r="C33" s="12">
        <f t="shared" si="14"/>
        <v>1.7958012631912037</v>
      </c>
      <c r="D33" s="12">
        <f t="shared" si="9"/>
        <v>-7.2770128288209612E-2</v>
      </c>
      <c r="E33" s="12">
        <f t="shared" si="10"/>
        <v>-4.5178602836122295E-3</v>
      </c>
      <c r="F33" s="12">
        <f t="shared" si="11"/>
        <v>1.7963246378564337</v>
      </c>
      <c r="G33" s="9">
        <f t="shared" si="12"/>
        <v>0.44028989153187442</v>
      </c>
    </row>
    <row r="34" spans="1:7">
      <c r="A34">
        <v>6</v>
      </c>
      <c r="B34" s="12">
        <f t="shared" si="13"/>
        <v>1.7958012631912037</v>
      </c>
      <c r="C34" s="12">
        <f t="shared" si="14"/>
        <v>1.7963246378564337</v>
      </c>
      <c r="D34" s="12">
        <f t="shared" si="9"/>
        <v>-4.5178602836122295E-3</v>
      </c>
      <c r="E34" s="12">
        <f t="shared" si="10"/>
        <v>2.373720944159885E-5</v>
      </c>
      <c r="F34" s="12">
        <f t="shared" si="11"/>
        <v>1.7963219023753472</v>
      </c>
      <c r="G34" s="9">
        <f t="shared" si="12"/>
        <v>2.9135861870410552E-2</v>
      </c>
    </row>
    <row r="35" spans="1:7">
      <c r="A35">
        <v>7</v>
      </c>
      <c r="B35" s="12">
        <f t="shared" si="13"/>
        <v>1.7963246378564337</v>
      </c>
      <c r="C35" s="12">
        <f t="shared" si="14"/>
        <v>1.7963219023753472</v>
      </c>
      <c r="D35" s="12">
        <f t="shared" si="9"/>
        <v>2.373720944159885E-5</v>
      </c>
      <c r="E35" s="12">
        <f t="shared" si="10"/>
        <v>-7.674219926201431E-9</v>
      </c>
      <c r="F35" s="12">
        <f t="shared" si="11"/>
        <v>1.7963219032594402</v>
      </c>
      <c r="G35" s="9">
        <f t="shared" si="12"/>
        <v>1.5228234332155028E-4</v>
      </c>
    </row>
    <row r="36" spans="1:7">
      <c r="A36">
        <v>8</v>
      </c>
      <c r="B36" s="12">
        <f t="shared" si="13"/>
        <v>1.7963219023753472</v>
      </c>
      <c r="C36" s="12">
        <f t="shared" si="14"/>
        <v>1.7963219032594402</v>
      </c>
      <c r="D36" s="12">
        <f t="shared" si="9"/>
        <v>-7.674219926201431E-9</v>
      </c>
      <c r="E36" s="12">
        <f t="shared" si="10"/>
        <v>-1.2434497875801753E-14</v>
      </c>
      <c r="F36" s="12">
        <f t="shared" si="11"/>
        <v>1.7963219032594415</v>
      </c>
      <c r="G36" s="9">
        <f t="shared" si="12"/>
        <v>4.9216848016489463E-8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>
      <selection activeCell="I15" sqref="I15"/>
    </sheetView>
  </sheetViews>
  <sheetFormatPr defaultRowHeight="12.75"/>
  <cols>
    <col min="4" max="4" width="11.28515625" bestFit="1" customWidth="1"/>
  </cols>
  <sheetData>
    <row r="2" spans="1:10" ht="23.25">
      <c r="B2" s="13" t="s">
        <v>47</v>
      </c>
      <c r="G2" s="14" t="s">
        <v>42</v>
      </c>
    </row>
    <row r="3" spans="1:10" ht="23.25">
      <c r="G3" s="14" t="s">
        <v>44</v>
      </c>
    </row>
    <row r="5" spans="1:10" ht="18">
      <c r="D5" s="43" t="s">
        <v>36</v>
      </c>
      <c r="E5" s="44" t="s">
        <v>43</v>
      </c>
      <c r="F5" s="44" t="s">
        <v>37</v>
      </c>
      <c r="G5" s="44" t="s">
        <v>45</v>
      </c>
      <c r="H5" s="43"/>
      <c r="I5" s="44" t="s">
        <v>46</v>
      </c>
      <c r="J5" s="44" t="s">
        <v>38</v>
      </c>
    </row>
    <row r="6" spans="1:10">
      <c r="D6" s="45">
        <v>1</v>
      </c>
      <c r="E6" s="46">
        <v>0</v>
      </c>
      <c r="F6" s="46">
        <f>E6^2-10*E6+23</f>
        <v>23</v>
      </c>
      <c r="G6" s="46">
        <f>2*E6-10</f>
        <v>-10</v>
      </c>
      <c r="H6" s="46"/>
      <c r="I6" s="46">
        <f>E6-(F6/G6)</f>
        <v>2.2999999999999998</v>
      </c>
      <c r="J6" s="47">
        <f>ABS((I6-E6)*100/I6)</f>
        <v>100</v>
      </c>
    </row>
    <row r="7" spans="1:10">
      <c r="D7" s="45">
        <v>2</v>
      </c>
      <c r="E7" s="46">
        <f>I6</f>
        <v>2.2999999999999998</v>
      </c>
      <c r="F7" s="46">
        <f t="shared" ref="F7:F12" si="0">E7^2-10*E7+23</f>
        <v>5.2899999999999991</v>
      </c>
      <c r="G7" s="46">
        <f>2*E7-10</f>
        <v>-5.4</v>
      </c>
      <c r="H7" s="46"/>
      <c r="I7" s="46">
        <f>E7-(F7/G7)</f>
        <v>3.2796296296296292</v>
      </c>
      <c r="J7" s="47">
        <f t="shared" ref="J7:J12" si="1">ABS((I7-E7)*100/I7)</f>
        <v>29.870129870129865</v>
      </c>
    </row>
    <row r="8" spans="1:10">
      <c r="D8" s="45">
        <v>3</v>
      </c>
      <c r="E8" s="46">
        <f t="shared" ref="E8:E12" si="2">I7</f>
        <v>3.2796296296296292</v>
      </c>
      <c r="F8" s="46">
        <f t="shared" si="0"/>
        <v>0.95967421124828789</v>
      </c>
      <c r="G8" s="46">
        <f t="shared" ref="G8:G12" si="3">2*E8-10</f>
        <v>-3.4407407407407415</v>
      </c>
      <c r="H8" s="46"/>
      <c r="I8" s="46">
        <f t="shared" ref="I7:I12" si="4">E8-(F8/G8)</f>
        <v>3.5585446318223499</v>
      </c>
      <c r="J8" s="47">
        <f t="shared" si="1"/>
        <v>7.837895292882326</v>
      </c>
    </row>
    <row r="9" spans="1:10">
      <c r="D9" s="45">
        <v>4</v>
      </c>
      <c r="E9" s="46">
        <f t="shared" si="2"/>
        <v>3.5585446318223499</v>
      </c>
      <c r="F9" s="46">
        <f t="shared" si="0"/>
        <v>7.779357844816559E-2</v>
      </c>
      <c r="G9" s="46">
        <f t="shared" si="3"/>
        <v>-2.8829107363553002</v>
      </c>
      <c r="H9" s="46"/>
      <c r="I9" s="46">
        <f t="shared" si="4"/>
        <v>3.5855290186322293</v>
      </c>
      <c r="J9" s="47">
        <f t="shared" si="1"/>
        <v>0.75259150517691487</v>
      </c>
    </row>
    <row r="10" spans="1:10">
      <c r="D10" s="45">
        <v>5</v>
      </c>
      <c r="E10" s="46">
        <f t="shared" si="2"/>
        <v>3.5855290186322293</v>
      </c>
      <c r="F10" s="46">
        <f t="shared" si="0"/>
        <v>7.2815713150475858E-4</v>
      </c>
      <c r="G10" s="46">
        <f t="shared" si="3"/>
        <v>-2.8289419627355414</v>
      </c>
      <c r="H10" s="46"/>
      <c r="I10" s="46">
        <f t="shared" si="4"/>
        <v>3.5857864142031164</v>
      </c>
      <c r="J10" s="47">
        <f t="shared" si="1"/>
        <v>7.1782181411468981E-3</v>
      </c>
    </row>
    <row r="11" spans="1:10">
      <c r="D11" s="45">
        <v>6</v>
      </c>
      <c r="E11" s="46">
        <f t="shared" si="2"/>
        <v>3.5857864142031164</v>
      </c>
      <c r="F11" s="46">
        <f t="shared" si="0"/>
        <v>6.6252482611162122E-8</v>
      </c>
      <c r="G11" s="46">
        <f t="shared" si="3"/>
        <v>-2.8284271715937672</v>
      </c>
      <c r="H11" s="46"/>
      <c r="I11" s="46">
        <f t="shared" si="4"/>
        <v>3.585786437626906</v>
      </c>
      <c r="J11" s="47">
        <f t="shared" si="1"/>
        <v>6.5323995118215404E-7</v>
      </c>
    </row>
    <row r="12" spans="1:10">
      <c r="D12" s="45">
        <v>7</v>
      </c>
      <c r="E12" s="46">
        <f t="shared" si="2"/>
        <v>3.585786437626906</v>
      </c>
      <c r="F12" s="46">
        <f t="shared" si="0"/>
        <v>0</v>
      </c>
      <c r="G12" s="46">
        <f t="shared" si="3"/>
        <v>-2.8284271247461881</v>
      </c>
      <c r="H12" s="46"/>
      <c r="I12" s="46">
        <f t="shared" si="4"/>
        <v>3.585786437626906</v>
      </c>
      <c r="J12" s="47">
        <f t="shared" si="1"/>
        <v>0</v>
      </c>
    </row>
    <row r="16" spans="1:10">
      <c r="A16" s="11" t="s">
        <v>26</v>
      </c>
    </row>
    <row r="17" spans="1:1">
      <c r="A17" s="11" t="s">
        <v>35</v>
      </c>
    </row>
    <row r="18" spans="1:1">
      <c r="A18" s="11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5"/>
  <sheetViews>
    <sheetView workbookViewId="0">
      <selection activeCell="J20" sqref="J20"/>
    </sheetView>
  </sheetViews>
  <sheetFormatPr defaultRowHeight="12.75"/>
  <cols>
    <col min="2" max="2" width="2" customWidth="1"/>
    <col min="3" max="3" width="13.85546875" customWidth="1"/>
    <col min="4" max="4" width="12.5703125" customWidth="1"/>
    <col min="5" max="5" width="12" customWidth="1"/>
    <col min="6" max="6" width="15.140625" customWidth="1"/>
    <col min="7" max="7" width="12" customWidth="1"/>
  </cols>
  <sheetData>
    <row r="1" spans="1:8" ht="20.100000000000001" customHeight="1">
      <c r="A1" s="15"/>
      <c r="B1" s="15"/>
      <c r="C1" s="15"/>
      <c r="D1" s="15" t="s">
        <v>48</v>
      </c>
      <c r="E1" s="15"/>
      <c r="F1" s="15"/>
      <c r="G1" s="15"/>
      <c r="H1" s="16"/>
    </row>
    <row r="3" spans="1:8">
      <c r="A3" t="s">
        <v>49</v>
      </c>
    </row>
    <row r="4" spans="1:8">
      <c r="A4" t="s">
        <v>50</v>
      </c>
    </row>
    <row r="6" spans="1:8">
      <c r="A6" s="17" t="s">
        <v>51</v>
      </c>
      <c r="B6" t="s">
        <v>52</v>
      </c>
    </row>
    <row r="9" spans="1:8">
      <c r="A9" t="s">
        <v>53</v>
      </c>
      <c r="B9" t="s">
        <v>54</v>
      </c>
    </row>
    <row r="10" spans="1:8">
      <c r="B10" t="s">
        <v>55</v>
      </c>
    </row>
    <row r="12" spans="1:8">
      <c r="B12" t="s">
        <v>56</v>
      </c>
    </row>
    <row r="13" spans="1:8">
      <c r="B13" t="s">
        <v>57</v>
      </c>
    </row>
    <row r="14" spans="1:8" ht="13.5" thickBot="1"/>
    <row r="15" spans="1:8" ht="23.25">
      <c r="B15" s="18" t="s">
        <v>58</v>
      </c>
      <c r="C15" s="18" t="s">
        <v>59</v>
      </c>
      <c r="D15" s="18" t="s">
        <v>60</v>
      </c>
      <c r="E15" s="18" t="s">
        <v>61</v>
      </c>
    </row>
    <row r="16" spans="1:8">
      <c r="B16" s="19">
        <v>0</v>
      </c>
      <c r="C16" s="19">
        <v>-1</v>
      </c>
      <c r="D16" s="19">
        <f>C16^3+C16+3</f>
        <v>1</v>
      </c>
      <c r="E16" s="19">
        <f>3*C16^2+1</f>
        <v>4</v>
      </c>
    </row>
    <row r="17" spans="2:8">
      <c r="B17" s="19">
        <v>1</v>
      </c>
      <c r="C17" s="19">
        <f>C16 - D16/E16</f>
        <v>-1.25</v>
      </c>
      <c r="D17" s="19">
        <f>C17^3+C17+3</f>
        <v>-0.203125</v>
      </c>
      <c r="E17" s="19">
        <f>3*C17^2+1</f>
        <v>5.6875</v>
      </c>
    </row>
    <row r="18" spans="2:8">
      <c r="B18" s="19">
        <v>2</v>
      </c>
      <c r="C18" s="19">
        <f>C17 - D17/E17</f>
        <v>-1.2142857142857142</v>
      </c>
      <c r="D18" s="19">
        <f>C18^3+C18+3</f>
        <v>-4.7376093294455579E-3</v>
      </c>
      <c r="E18" s="19">
        <f>3*C18^2+1</f>
        <v>5.4234693877551017</v>
      </c>
    </row>
    <row r="19" spans="2:8">
      <c r="B19" s="19">
        <v>3</v>
      </c>
      <c r="C19" s="19">
        <f>C18 - D18/E18</f>
        <v>-1.2134121757828249</v>
      </c>
      <c r="D19" s="19">
        <f>C19^3+C19+3</f>
        <v>-2.7790866665711178E-6</v>
      </c>
      <c r="E19" s="19">
        <f>3*C19^2+1</f>
        <v>5.4171073250140269</v>
      </c>
      <c r="F19" s="20" t="s">
        <v>62</v>
      </c>
      <c r="G19" s="20"/>
      <c r="H19" s="20"/>
    </row>
    <row r="20" spans="2:8" ht="13.5" thickBot="1">
      <c r="B20" s="21">
        <v>4</v>
      </c>
      <c r="C20" s="21">
        <f>C19 - D19/E19</f>
        <v>-1.2134116627624065</v>
      </c>
      <c r="D20" s="21">
        <f>C20^3+C20+3</f>
        <v>-9.5834451485643513E-13</v>
      </c>
      <c r="E20" s="21">
        <f>3*C20^2+1</f>
        <v>5.4171035899834843</v>
      </c>
    </row>
    <row r="22" spans="2:8">
      <c r="B22" t="s">
        <v>63</v>
      </c>
    </row>
    <row r="23" spans="2:8">
      <c r="B23" t="s">
        <v>64</v>
      </c>
    </row>
    <row r="27" spans="2:8">
      <c r="B27" s="22" t="s">
        <v>65</v>
      </c>
    </row>
    <row r="28" spans="2:8">
      <c r="B28" t="s">
        <v>66</v>
      </c>
    </row>
    <row r="31" spans="2:8">
      <c r="B31" s="22" t="s">
        <v>67</v>
      </c>
    </row>
    <row r="32" spans="2:8">
      <c r="B32" t="s">
        <v>68</v>
      </c>
    </row>
    <row r="33" spans="1:5">
      <c r="B33" t="s">
        <v>69</v>
      </c>
    </row>
    <row r="35" spans="1:5">
      <c r="A35" s="17" t="s">
        <v>51</v>
      </c>
      <c r="C35" t="s">
        <v>70</v>
      </c>
    </row>
    <row r="36" spans="1:5">
      <c r="C36" t="s">
        <v>71</v>
      </c>
    </row>
    <row r="38" spans="1:5">
      <c r="A38" t="s">
        <v>53</v>
      </c>
      <c r="C38" t="s">
        <v>72</v>
      </c>
    </row>
    <row r="39" spans="1:5">
      <c r="C39" t="s">
        <v>73</v>
      </c>
    </row>
    <row r="40" spans="1:5">
      <c r="C40" t="s">
        <v>74</v>
      </c>
    </row>
    <row r="42" spans="1:5">
      <c r="C42" t="s">
        <v>75</v>
      </c>
    </row>
    <row r="43" spans="1:5">
      <c r="C43" t="s">
        <v>76</v>
      </c>
    </row>
    <row r="44" spans="1:5">
      <c r="C44" t="s">
        <v>77</v>
      </c>
      <c r="E44" t="s">
        <v>78</v>
      </c>
    </row>
    <row r="45" spans="1:5">
      <c r="C45" t="s">
        <v>79</v>
      </c>
    </row>
    <row r="47" spans="1:5">
      <c r="C47" t="s">
        <v>80</v>
      </c>
    </row>
    <row r="48" spans="1:5" ht="13.5" thickBot="1"/>
    <row r="49" spans="3:4" ht="13.5" thickBot="1">
      <c r="C49" s="23" t="s">
        <v>18</v>
      </c>
      <c r="D49" s="24" t="s">
        <v>81</v>
      </c>
    </row>
    <row r="50" spans="3:4">
      <c r="C50" s="25">
        <v>0</v>
      </c>
      <c r="D50" s="26">
        <f>COS(C50) - C50</f>
        <v>1</v>
      </c>
    </row>
    <row r="51" spans="3:4">
      <c r="C51" s="25">
        <v>0.1</v>
      </c>
      <c r="D51" s="26">
        <f t="shared" ref="D51:D60" si="0">COS(C51) - C51</f>
        <v>0.89500416527802584</v>
      </c>
    </row>
    <row r="52" spans="3:4">
      <c r="C52" s="25">
        <v>0.2</v>
      </c>
      <c r="D52" s="26">
        <f t="shared" si="0"/>
        <v>0.78006657784124167</v>
      </c>
    </row>
    <row r="53" spans="3:4">
      <c r="C53" s="25">
        <v>0.3</v>
      </c>
      <c r="D53" s="26">
        <f t="shared" si="0"/>
        <v>0.65533648912560594</v>
      </c>
    </row>
    <row r="54" spans="3:4">
      <c r="C54" s="25">
        <v>0.4</v>
      </c>
      <c r="D54" s="26">
        <f t="shared" si="0"/>
        <v>0.52106099400288508</v>
      </c>
    </row>
    <row r="55" spans="3:4">
      <c r="C55" s="25">
        <v>0.5</v>
      </c>
      <c r="D55" s="26">
        <f t="shared" si="0"/>
        <v>0.37758256189037276</v>
      </c>
    </row>
    <row r="56" spans="3:4">
      <c r="C56" s="25">
        <v>0.6</v>
      </c>
      <c r="D56" s="26">
        <f t="shared" si="0"/>
        <v>0.22533561490967835</v>
      </c>
    </row>
    <row r="57" spans="3:4">
      <c r="C57" s="25">
        <v>0.7</v>
      </c>
      <c r="D57" s="26">
        <f t="shared" si="0"/>
        <v>6.4842187284488539E-2</v>
      </c>
    </row>
    <row r="58" spans="3:4">
      <c r="C58" s="25">
        <v>0.8</v>
      </c>
      <c r="D58" s="26">
        <f t="shared" si="0"/>
        <v>-0.10329329065283466</v>
      </c>
    </row>
    <row r="59" spans="3:4">
      <c r="C59" s="25">
        <v>0.9</v>
      </c>
      <c r="D59" s="26">
        <f t="shared" si="0"/>
        <v>-0.27839003172933563</v>
      </c>
    </row>
    <row r="60" spans="3:4" ht="13.5" thickBot="1">
      <c r="C60" s="27">
        <v>1</v>
      </c>
      <c r="D60" s="28">
        <f t="shared" si="0"/>
        <v>-0.45969769413186023</v>
      </c>
    </row>
    <row r="79" spans="3:3">
      <c r="C79" t="s">
        <v>82</v>
      </c>
    </row>
    <row r="80" spans="3:3">
      <c r="C80" t="s">
        <v>83</v>
      </c>
    </row>
    <row r="81" spans="1:8" ht="13.5" thickBot="1"/>
    <row r="82" spans="1:8">
      <c r="B82" s="29" t="s">
        <v>58</v>
      </c>
      <c r="C82" s="29" t="s">
        <v>59</v>
      </c>
      <c r="D82" s="29" t="s">
        <v>60</v>
      </c>
      <c r="E82" s="29" t="s">
        <v>61</v>
      </c>
      <c r="F82" s="30" t="s">
        <v>84</v>
      </c>
      <c r="G82" s="30" t="s">
        <v>85</v>
      </c>
    </row>
    <row r="83" spans="1:8">
      <c r="B83" s="19">
        <v>0</v>
      </c>
      <c r="C83" s="19">
        <v>1</v>
      </c>
      <c r="D83" s="19">
        <f>COS(C83) - C83</f>
        <v>-0.45969769413186023</v>
      </c>
      <c r="E83" s="19">
        <f>-SIN(C83) -1</f>
        <v>-1.8414709848078965</v>
      </c>
    </row>
    <row r="84" spans="1:8">
      <c r="B84" s="19">
        <v>1</v>
      </c>
      <c r="C84" s="19">
        <f>C83 - D83/E83</f>
        <v>0.75036386784024389</v>
      </c>
      <c r="D84" s="19">
        <f>COS(C84) - C84</f>
        <v>-1.8923073822117442E-2</v>
      </c>
      <c r="E84" s="19">
        <f>-SIN(C84) -1</f>
        <v>-1.6819049529414878</v>
      </c>
      <c r="F84">
        <f>C84-C83</f>
        <v>-0.24963613215975611</v>
      </c>
    </row>
    <row r="85" spans="1:8">
      <c r="B85" s="19">
        <v>2</v>
      </c>
      <c r="C85" s="19">
        <f>C84 - D84/E84</f>
        <v>0.73911289091136168</v>
      </c>
      <c r="D85" s="19">
        <f>COS(C85) - C85</f>
        <v>-4.6455898990771516E-5</v>
      </c>
      <c r="E85" s="19">
        <f>-SIN(C85) -1</f>
        <v>-1.6736325442243012</v>
      </c>
      <c r="F85">
        <f>C85-C84</f>
        <v>-1.1250976928882217E-2</v>
      </c>
      <c r="G85">
        <f>F85/F84^2</f>
        <v>-0.18054079231045528</v>
      </c>
      <c r="H85" t="s">
        <v>86</v>
      </c>
    </row>
    <row r="86" spans="1:8">
      <c r="B86" s="19">
        <v>3</v>
      </c>
      <c r="C86" s="19">
        <f>C85 - D85/E85</f>
        <v>0.73908513338528403</v>
      </c>
      <c r="D86" s="19">
        <f>COS(C86) - C86</f>
        <v>-2.8472058044570758E-10</v>
      </c>
      <c r="E86" s="19">
        <f>-SIN(C86) -1</f>
        <v>-1.6736120293089505</v>
      </c>
      <c r="F86" s="31">
        <f>C86-C85</f>
        <v>-2.7757526077643035E-5</v>
      </c>
      <c r="G86" s="31">
        <f>F86/F85^2</f>
        <v>-0.2192806390723738</v>
      </c>
      <c r="H86" t="s">
        <v>87</v>
      </c>
    </row>
    <row r="87" spans="1:8" ht="13.5" thickBot="1">
      <c r="B87" s="21">
        <v>4</v>
      </c>
      <c r="C87" s="21">
        <f>C86 - D86/E86</f>
        <v>0.73908513321516067</v>
      </c>
      <c r="D87" s="21">
        <f>COS(C87) - C87</f>
        <v>0</v>
      </c>
      <c r="E87" s="21">
        <f>-SIN(C87) -1</f>
        <v>-1.6736120291832148</v>
      </c>
      <c r="F87" s="32">
        <f>C87-C86</f>
        <v>-1.7012335984389892E-10</v>
      </c>
      <c r="G87" s="32">
        <f>F87/F86^2</f>
        <v>-0.22080171292061548</v>
      </c>
    </row>
    <row r="89" spans="1:8">
      <c r="C89" t="s">
        <v>88</v>
      </c>
    </row>
    <row r="90" spans="1:8">
      <c r="C90" t="s">
        <v>89</v>
      </c>
    </row>
    <row r="91" spans="1:8">
      <c r="C91" t="s">
        <v>90</v>
      </c>
    </row>
    <row r="92" spans="1:8">
      <c r="C92" t="s">
        <v>91</v>
      </c>
    </row>
    <row r="93" spans="1:8">
      <c r="C93" t="s">
        <v>92</v>
      </c>
    </row>
    <row r="95" spans="1:8">
      <c r="A95" s="2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C21" sqref="C21"/>
    </sheetView>
  </sheetViews>
  <sheetFormatPr defaultRowHeight="12.75"/>
  <cols>
    <col min="2" max="2" width="10.7109375" customWidth="1"/>
    <col min="5" max="5" width="12.5703125" customWidth="1"/>
    <col min="7" max="7" width="15.85546875" customWidth="1"/>
  </cols>
  <sheetData>
    <row r="1" spans="1:8" ht="15.75">
      <c r="C1" s="33" t="s">
        <v>93</v>
      </c>
      <c r="D1" s="33"/>
    </row>
    <row r="3" spans="1:8">
      <c r="A3" t="s">
        <v>94</v>
      </c>
    </row>
    <row r="5" spans="1:8">
      <c r="A5" s="34" t="s">
        <v>95</v>
      </c>
      <c r="B5" s="34" t="s">
        <v>96</v>
      </c>
      <c r="C5" s="34" t="s">
        <v>97</v>
      </c>
      <c r="D5" s="34" t="s">
        <v>98</v>
      </c>
      <c r="E5" s="34" t="s">
        <v>99</v>
      </c>
      <c r="F5" s="34" t="s">
        <v>100</v>
      </c>
      <c r="G5" s="34" t="s">
        <v>101</v>
      </c>
      <c r="H5" s="34" t="s">
        <v>102</v>
      </c>
    </row>
    <row r="7" spans="1:8">
      <c r="A7" s="35">
        <v>0</v>
      </c>
      <c r="B7" s="36">
        <f>(A7+C7)/2</f>
        <v>1.5</v>
      </c>
      <c r="C7" s="37">
        <v>3</v>
      </c>
      <c r="D7">
        <f t="shared" ref="D7:F16" si="0">A7^3-2*A7-5</f>
        <v>-5</v>
      </c>
      <c r="E7">
        <f t="shared" si="0"/>
        <v>-4.625</v>
      </c>
      <c r="F7">
        <f t="shared" si="0"/>
        <v>16</v>
      </c>
    </row>
    <row r="8" spans="1:8">
      <c r="A8" s="38">
        <f>IF(D7*E7&gt;0,B7,A7)</f>
        <v>1.5</v>
      </c>
      <c r="B8" s="31">
        <f>(A8+C8)/2</f>
        <v>2.25</v>
      </c>
      <c r="C8" s="39">
        <f>IF(D7*E7&gt;0,C7,B7)</f>
        <v>3</v>
      </c>
      <c r="D8">
        <f t="shared" si="0"/>
        <v>-4.625</v>
      </c>
      <c r="E8">
        <f t="shared" si="0"/>
        <v>1.890625</v>
      </c>
      <c r="F8">
        <f t="shared" si="0"/>
        <v>16</v>
      </c>
      <c r="G8">
        <f>B8-B7</f>
        <v>0.75</v>
      </c>
    </row>
    <row r="9" spans="1:8">
      <c r="A9" s="38">
        <f>IF(D8*E8&gt;0,B8,A8)</f>
        <v>1.5</v>
      </c>
      <c r="B9" s="31">
        <f>(A9+C9)/2</f>
        <v>1.875</v>
      </c>
      <c r="C9" s="39">
        <f>IF(D8*E8&gt;0,C8,B8)</f>
        <v>2.25</v>
      </c>
      <c r="D9">
        <f t="shared" si="0"/>
        <v>-4.625</v>
      </c>
      <c r="E9">
        <f t="shared" si="0"/>
        <v>-2.158203125</v>
      </c>
      <c r="F9">
        <f t="shared" si="0"/>
        <v>1.890625</v>
      </c>
      <c r="G9">
        <f t="shared" ref="G9:G16" si="1">B9-B8</f>
        <v>-0.375</v>
      </c>
      <c r="H9">
        <f>G9/G8</f>
        <v>-0.5</v>
      </c>
    </row>
    <row r="10" spans="1:8">
      <c r="A10" s="38">
        <f t="shared" ref="A10:A16" si="2">IF(D9*E9&gt;0,B9,A9)</f>
        <v>1.875</v>
      </c>
      <c r="B10" s="31">
        <f t="shared" ref="B10:B16" si="3">(A10+C10)/2</f>
        <v>2.0625</v>
      </c>
      <c r="C10" s="39">
        <f t="shared" ref="C10:C16" si="4">IF(D9*E9&gt;0,C9,B9)</f>
        <v>2.25</v>
      </c>
      <c r="D10">
        <f t="shared" si="0"/>
        <v>-2.158203125</v>
      </c>
      <c r="E10">
        <f t="shared" si="0"/>
        <v>-0.351318359375</v>
      </c>
      <c r="F10">
        <f t="shared" si="0"/>
        <v>1.890625</v>
      </c>
      <c r="G10">
        <f t="shared" si="1"/>
        <v>0.1875</v>
      </c>
      <c r="H10">
        <f t="shared" ref="H10:H16" si="5">G10/G9</f>
        <v>-0.5</v>
      </c>
    </row>
    <row r="11" spans="1:8">
      <c r="A11" s="38">
        <f t="shared" si="2"/>
        <v>2.0625</v>
      </c>
      <c r="B11" s="31">
        <f t="shared" si="3"/>
        <v>2.15625</v>
      </c>
      <c r="C11" s="39">
        <f t="shared" si="4"/>
        <v>2.25</v>
      </c>
      <c r="D11">
        <f t="shared" si="0"/>
        <v>-0.351318359375</v>
      </c>
      <c r="E11">
        <f t="shared" si="0"/>
        <v>0.712799072265625</v>
      </c>
      <c r="F11">
        <f t="shared" si="0"/>
        <v>1.890625</v>
      </c>
      <c r="G11">
        <f t="shared" si="1"/>
        <v>9.375E-2</v>
      </c>
      <c r="H11">
        <f t="shared" si="5"/>
        <v>0.5</v>
      </c>
    </row>
    <row r="12" spans="1:8">
      <c r="A12" s="38">
        <f t="shared" si="2"/>
        <v>2.0625</v>
      </c>
      <c r="B12" s="31">
        <f t="shared" si="3"/>
        <v>2.109375</v>
      </c>
      <c r="C12" s="39">
        <f t="shared" si="4"/>
        <v>2.15625</v>
      </c>
      <c r="D12">
        <f t="shared" si="0"/>
        <v>-0.351318359375</v>
      </c>
      <c r="E12">
        <f t="shared" si="0"/>
        <v>0.16683578491210938</v>
      </c>
      <c r="F12">
        <f t="shared" si="0"/>
        <v>0.712799072265625</v>
      </c>
      <c r="G12">
        <f t="shared" si="1"/>
        <v>-4.6875E-2</v>
      </c>
      <c r="H12">
        <f t="shared" si="5"/>
        <v>-0.5</v>
      </c>
    </row>
    <row r="13" spans="1:8">
      <c r="A13" s="38">
        <f t="shared" si="2"/>
        <v>2.0625</v>
      </c>
      <c r="B13" s="31">
        <f t="shared" si="3"/>
        <v>2.0859375</v>
      </c>
      <c r="C13" s="39">
        <f t="shared" si="4"/>
        <v>2.109375</v>
      </c>
      <c r="D13">
        <f t="shared" si="0"/>
        <v>-0.351318359375</v>
      </c>
      <c r="E13">
        <f t="shared" si="0"/>
        <v>-9.5678806304931641E-2</v>
      </c>
      <c r="F13">
        <f t="shared" si="0"/>
        <v>0.16683578491210938</v>
      </c>
      <c r="G13">
        <f t="shared" si="1"/>
        <v>-2.34375E-2</v>
      </c>
      <c r="H13">
        <f t="shared" si="5"/>
        <v>0.5</v>
      </c>
    </row>
    <row r="14" spans="1:8">
      <c r="A14" s="38">
        <f t="shared" si="2"/>
        <v>2.0859375</v>
      </c>
      <c r="B14" s="31">
        <f t="shared" si="3"/>
        <v>2.09765625</v>
      </c>
      <c r="C14" s="39">
        <f t="shared" si="4"/>
        <v>2.109375</v>
      </c>
      <c r="D14">
        <f>A14^3-2*A14-5</f>
        <v>-9.5678806304931641E-2</v>
      </c>
      <c r="E14">
        <f t="shared" si="0"/>
        <v>3.4714281558990479E-2</v>
      </c>
      <c r="F14">
        <f t="shared" si="0"/>
        <v>0.16683578491210938</v>
      </c>
      <c r="G14">
        <f t="shared" si="1"/>
        <v>1.171875E-2</v>
      </c>
      <c r="H14">
        <f t="shared" si="5"/>
        <v>-0.5</v>
      </c>
    </row>
    <row r="15" spans="1:8">
      <c r="A15" s="38">
        <f t="shared" si="2"/>
        <v>2.0859375</v>
      </c>
      <c r="B15" s="31">
        <f t="shared" si="3"/>
        <v>2.091796875</v>
      </c>
      <c r="C15" s="39">
        <f t="shared" si="4"/>
        <v>2.09765625</v>
      </c>
      <c r="D15">
        <f t="shared" si="0"/>
        <v>-9.5678806304931641E-2</v>
      </c>
      <c r="E15">
        <f t="shared" si="0"/>
        <v>-3.0697710812091827E-2</v>
      </c>
      <c r="F15">
        <f t="shared" si="0"/>
        <v>3.4714281558990479E-2</v>
      </c>
      <c r="G15">
        <f t="shared" si="1"/>
        <v>-5.859375E-3</v>
      </c>
      <c r="H15">
        <f t="shared" si="5"/>
        <v>-0.5</v>
      </c>
    </row>
    <row r="16" spans="1:8">
      <c r="A16" s="40">
        <f t="shared" si="2"/>
        <v>2.091796875</v>
      </c>
      <c r="B16" s="41">
        <f t="shared" si="3"/>
        <v>2.0947265625</v>
      </c>
      <c r="C16" s="42">
        <f t="shared" si="4"/>
        <v>2.09765625</v>
      </c>
      <c r="D16">
        <f t="shared" si="0"/>
        <v>-3.0697710812091827E-2</v>
      </c>
      <c r="E16">
        <f t="shared" si="0"/>
        <v>1.9543478265404701E-3</v>
      </c>
      <c r="F16">
        <f t="shared" si="0"/>
        <v>3.4714281558990479E-2</v>
      </c>
      <c r="G16">
        <f t="shared" si="1"/>
        <v>2.9296875E-3</v>
      </c>
      <c r="H16">
        <f t="shared" si="5"/>
        <v>-0.5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bisection</vt:lpstr>
      <vt:lpstr>false-position</vt:lpstr>
      <vt:lpstr>comparison</vt:lpstr>
      <vt:lpstr>Bi-section</vt:lpstr>
      <vt:lpstr>Secant</vt:lpstr>
      <vt:lpstr>NewtonRaphson</vt:lpstr>
      <vt:lpstr>Newton</vt:lpstr>
      <vt:lpstr>Bisection1</vt:lpstr>
    </vt:vector>
  </TitlesOfParts>
  <Company>University of Maryland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sgabriel</dc:creator>
  <cp:lastModifiedBy>Enamur Rahim Latifee</cp:lastModifiedBy>
  <dcterms:created xsi:type="dcterms:W3CDTF">2002-01-04T16:09:53Z</dcterms:created>
  <dcterms:modified xsi:type="dcterms:W3CDTF">2018-11-06T10:30:52Z</dcterms:modified>
</cp:coreProperties>
</file>